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scal Admin\UCM\SPREADSHEET\"/>
    </mc:Choice>
  </mc:AlternateContent>
  <xr:revisionPtr revIDLastSave="0" documentId="13_ncr:1_{F960FD38-BF88-460B-8A5E-ECF4D1D252EA}" xr6:coauthVersionLast="47" xr6:coauthVersionMax="47" xr10:uidLastSave="{00000000-0000-0000-0000-000000000000}"/>
  <bookViews>
    <workbookView xWindow="-120" yWindow="-120" windowWidth="29040" windowHeight="15720" tabRatio="666" xr2:uid="{00000000-000D-0000-FFFF-FFFF00000000}"/>
  </bookViews>
  <sheets>
    <sheet name="Cover" sheetId="12" r:id="rId1"/>
    <sheet name="Quick Start Guide" sheetId="16" r:id="rId2"/>
    <sheet name="Inputs--&gt;" sheetId="3" r:id="rId3"/>
    <sheet name="PERSONNEL_INPUTS" sheetId="5" r:id="rId4"/>
    <sheet name="SUPPORT_INPUTS" sheetId="6" r:id="rId5"/>
    <sheet name="Outputs--&gt;" sheetId="4" r:id="rId6"/>
    <sheet name="PERSONNEL_OUTPUTS" sheetId="10" r:id="rId7"/>
    <sheet name="SUPPORT_OUTPUTS" sheetId="7" r:id="rId8"/>
    <sheet name="Services" sheetId="17" state="hidden" r:id="rId9"/>
  </sheets>
  <definedNames>
    <definedName name="_xlnm._FilterDatabase" localSheetId="3" hidden="1">PERSONNEL_INPUTS!#REF!</definedName>
    <definedName name="_xlnm._FilterDatabase" localSheetId="6" hidden="1">PERSONNEL_OUTPUTS!$A$91:$A$179</definedName>
    <definedName name="_xlnm._FilterDatabase" localSheetId="8" hidden="1">Services!$A$2:$A$90</definedName>
    <definedName name="Choose_A_Service" localSheetId="3">PERSONNEL_INPUTS!#REF!</definedName>
    <definedName name="Choose_A_Service" localSheetId="6">PERSONNEL_OUTPUTS!$A$92:$A$178</definedName>
    <definedName name="_xlnm.Print_Area" localSheetId="0">Cover!$A$1:$H$38</definedName>
    <definedName name="_xlnm.Print_Area" localSheetId="2">'Inputs--&gt;'!$A$1:$H$11</definedName>
    <definedName name="_xlnm.Print_Area" localSheetId="5">'Outputs--&gt;'!$A$1:$K$27</definedName>
    <definedName name="_xlnm.Print_Area" localSheetId="3">PERSONNEL_INPUTS!$A$1:$AG$43</definedName>
    <definedName name="_xlnm.Print_Area" localSheetId="6">PERSONNEL_OUTPUTS!$A$1:$DK$49</definedName>
    <definedName name="_xlnm.Print_Area" localSheetId="1">'Quick Start Guide'!$A$1:$D$38</definedName>
    <definedName name="_xlnm.Print_Area" localSheetId="4">SUPPORT_INPUTS!$A$1:$AG$116</definedName>
    <definedName name="_xlnm.Print_Area" localSheetId="7">SUPPORT_OUTPUTS!$A$1:$AF$151</definedName>
    <definedName name="Print_Area_MI" localSheetId="3">PERSONNEL_INPUTS!$A$1:$AF$49</definedName>
    <definedName name="Print_Area_MI" localSheetId="6">PERSONNEL_OUTPUTS!$A$1:$DK$54</definedName>
    <definedName name="Print_Area_MI" localSheetId="4">SUPPORT_INPUTS!$A$127:$D$160</definedName>
    <definedName name="Print_Area_MI" localSheetId="7">SUPPORT_OUTPUTS!$A$160:$C$193</definedName>
    <definedName name="Print_Area_MI">#REF!</definedName>
    <definedName name="_xlnm.Print_Titles" localSheetId="3">PERSONNEL_INPUTS!$A:$A,PERSONNEL_INPUTS!$1:$4</definedName>
    <definedName name="_xlnm.Print_Titles" localSheetId="6">PERSONNEL_OUTPUTS!$A:$A,PERSONNEL_OUTPUTS!$1:$4</definedName>
    <definedName name="_xlnm.Print_Titles" localSheetId="4">SUPPORT_INPUTS!$A:$A,SUPPORT_INPUTS!$1:$6</definedName>
    <definedName name="_xlnm.Print_Titles" localSheetId="7">SUPPORT_OUTPUTS!$A:$A,SUPPORT_OUTPUTS!$1:$6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8" i="5" l="1"/>
  <c r="DF2" i="10"/>
  <c r="DB2" i="10"/>
  <c r="CX2" i="10"/>
  <c r="CT2" i="10"/>
  <c r="CP2" i="10"/>
  <c r="CL2" i="10"/>
  <c r="CH2" i="10"/>
  <c r="CD2" i="10"/>
  <c r="BZ2" i="10"/>
  <c r="BV2" i="10"/>
  <c r="BR2" i="10"/>
  <c r="BN2" i="10"/>
  <c r="BJ2" i="10"/>
  <c r="BF2" i="10"/>
  <c r="BB2" i="10"/>
  <c r="AX2" i="10"/>
  <c r="AT2" i="10"/>
  <c r="AP2" i="10"/>
  <c r="AL2" i="10"/>
  <c r="AH2" i="10"/>
  <c r="AD2" i="10"/>
  <c r="Z2" i="10"/>
  <c r="V2" i="10"/>
  <c r="R2" i="10"/>
  <c r="N2" i="10"/>
  <c r="AF58" i="7"/>
  <c r="AE58" i="7"/>
  <c r="AD58" i="7"/>
  <c r="AC58" i="7"/>
  <c r="AB58" i="7"/>
  <c r="AA58" i="7"/>
  <c r="Z58" i="7"/>
  <c r="Y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B58" i="7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H3" i="6"/>
  <c r="L7" i="10" l="1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3" i="10"/>
  <c r="L34" i="10"/>
  <c r="L35" i="10"/>
  <c r="L36" i="10"/>
  <c r="L37" i="10"/>
  <c r="L38" i="10"/>
  <c r="L39" i="10"/>
  <c r="L40" i="10"/>
  <c r="L41" i="10"/>
  <c r="L42" i="10"/>
  <c r="L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3" i="10"/>
  <c r="I34" i="10"/>
  <c r="I35" i="10"/>
  <c r="I36" i="10"/>
  <c r="I37" i="10"/>
  <c r="I38" i="10"/>
  <c r="I39" i="10"/>
  <c r="I40" i="10"/>
  <c r="I41" i="10"/>
  <c r="I42" i="10"/>
  <c r="I6" i="10"/>
  <c r="G108" i="7" l="1"/>
  <c r="H108" i="7" l="1"/>
  <c r="H24" i="10"/>
  <c r="D34" i="10"/>
  <c r="D30" i="10"/>
  <c r="D27" i="10"/>
  <c r="DJ29" i="10"/>
  <c r="DG25" i="10"/>
  <c r="C29" i="10"/>
  <c r="D18" i="10"/>
  <c r="D19" i="10"/>
  <c r="D20" i="10"/>
  <c r="D21" i="10"/>
  <c r="D22" i="10"/>
  <c r="D23" i="10"/>
  <c r="D24" i="10"/>
  <c r="D25" i="10"/>
  <c r="D26" i="10"/>
  <c r="D28" i="10"/>
  <c r="D29" i="10"/>
  <c r="D31" i="10"/>
  <c r="A25" i="10"/>
  <c r="DD25" i="10"/>
  <c r="DB25" i="10" s="1"/>
  <c r="DD34" i="10"/>
  <c r="DB34" i="10" s="1"/>
  <c r="DD24" i="10"/>
  <c r="DB24" i="10" s="1"/>
  <c r="DD28" i="10"/>
  <c r="DB28" i="10" s="1"/>
  <c r="DD40" i="10"/>
  <c r="DB40" i="10" s="1"/>
  <c r="DD36" i="10"/>
  <c r="DB36" i="10" s="1"/>
  <c r="DD41" i="10"/>
  <c r="DB41" i="10" s="1"/>
  <c r="DD42" i="10"/>
  <c r="DB42" i="10" s="1"/>
  <c r="DD39" i="10"/>
  <c r="DB39" i="10" s="1"/>
  <c r="DC35" i="10"/>
  <c r="G45" i="6"/>
  <c r="K31" i="10"/>
  <c r="AG7" i="5"/>
  <c r="DJ7" i="10" s="1"/>
  <c r="DJ8" i="10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2" i="5"/>
  <c r="AG33" i="5"/>
  <c r="AG34" i="5"/>
  <c r="AG35" i="5"/>
  <c r="AG36" i="5"/>
  <c r="AG37" i="5"/>
  <c r="AG38" i="5"/>
  <c r="AG39" i="5"/>
  <c r="AG40" i="5"/>
  <c r="AG41" i="5"/>
  <c r="AG42" i="5"/>
  <c r="DJ33" i="10"/>
  <c r="DJ34" i="10"/>
  <c r="DJ35" i="10"/>
  <c r="DJ36" i="10"/>
  <c r="DJ37" i="10"/>
  <c r="DJ38" i="10"/>
  <c r="DJ39" i="10"/>
  <c r="DJ40" i="10"/>
  <c r="DJ41" i="10"/>
  <c r="DJ42" i="10"/>
  <c r="DJ9" i="10"/>
  <c r="DJ10" i="10"/>
  <c r="DJ11" i="10"/>
  <c r="DJ12" i="10"/>
  <c r="DJ13" i="10"/>
  <c r="DJ14" i="10"/>
  <c r="DJ15" i="10"/>
  <c r="DJ16" i="10"/>
  <c r="DJ17" i="10"/>
  <c r="DJ18" i="10"/>
  <c r="DJ19" i="10"/>
  <c r="DJ20" i="10"/>
  <c r="DJ21" i="10"/>
  <c r="DJ22" i="10"/>
  <c r="DJ23" i="10"/>
  <c r="DJ24" i="10"/>
  <c r="DJ25" i="10"/>
  <c r="DJ26" i="10"/>
  <c r="DJ27" i="10"/>
  <c r="DJ28" i="10"/>
  <c r="DJ30" i="10"/>
  <c r="DJ31" i="10"/>
  <c r="AG6" i="5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3" i="10"/>
  <c r="K34" i="10"/>
  <c r="K35" i="10"/>
  <c r="K36" i="10"/>
  <c r="K37" i="10"/>
  <c r="K38" i="10"/>
  <c r="K39" i="10"/>
  <c r="K40" i="10"/>
  <c r="K41" i="10"/>
  <c r="K42" i="10"/>
  <c r="K6" i="10"/>
  <c r="H33" i="10"/>
  <c r="H34" i="10"/>
  <c r="H35" i="10"/>
  <c r="H36" i="10"/>
  <c r="H37" i="10"/>
  <c r="H38" i="10"/>
  <c r="H39" i="10"/>
  <c r="H40" i="10"/>
  <c r="H41" i="10"/>
  <c r="H42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5" i="10"/>
  <c r="H26" i="10"/>
  <c r="H27" i="10"/>
  <c r="H28" i="10"/>
  <c r="H29" i="10"/>
  <c r="H30" i="10"/>
  <c r="H31" i="10"/>
  <c r="H6" i="10"/>
  <c r="A123" i="7"/>
  <c r="A124" i="7"/>
  <c r="A125" i="7"/>
  <c r="A126" i="7"/>
  <c r="A127" i="7"/>
  <c r="A128" i="7"/>
  <c r="A129" i="7"/>
  <c r="A130" i="7"/>
  <c r="A131" i="7"/>
  <c r="A132" i="7"/>
  <c r="A16" i="10"/>
  <c r="A33" i="10"/>
  <c r="A6" i="10"/>
  <c r="C108" i="7"/>
  <c r="G3" i="7"/>
  <c r="DJ6" i="10" l="1"/>
  <c r="A5" i="6"/>
  <c r="B68" i="7"/>
  <c r="B69" i="7"/>
  <c r="B70" i="7"/>
  <c r="B71" i="7"/>
  <c r="B72" i="7"/>
  <c r="B73" i="7"/>
  <c r="B74" i="7"/>
  <c r="B75" i="7"/>
  <c r="B67" i="7"/>
  <c r="B65" i="7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6" i="10"/>
  <c r="F6" i="10" s="1"/>
  <c r="F14" i="6" l="1"/>
  <c r="F15" i="6"/>
  <c r="F16" i="6"/>
  <c r="F13" i="6"/>
  <c r="X9" i="7" l="1"/>
  <c r="AE3" i="7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D89" i="6" l="1"/>
  <c r="D88" i="6"/>
  <c r="D87" i="6"/>
  <c r="D86" i="6"/>
  <c r="G57" i="6"/>
  <c r="G56" i="6"/>
  <c r="G55" i="6"/>
  <c r="G54" i="6"/>
  <c r="G50" i="6"/>
  <c r="G49" i="6"/>
  <c r="G48" i="6"/>
  <c r="G47" i="6"/>
  <c r="G46" i="6"/>
  <c r="G44" i="6"/>
  <c r="G43" i="6"/>
  <c r="G42" i="6"/>
  <c r="G41" i="6"/>
  <c r="G40" i="6"/>
  <c r="D37" i="6"/>
  <c r="D36" i="6"/>
  <c r="D35" i="6"/>
  <c r="D32" i="6"/>
  <c r="D31" i="6"/>
  <c r="D30" i="6"/>
  <c r="D29" i="6"/>
  <c r="D28" i="6"/>
  <c r="E25" i="6"/>
  <c r="E24" i="6"/>
  <c r="E23" i="6"/>
  <c r="E22" i="6"/>
  <c r="E21" i="6"/>
  <c r="E20" i="6"/>
  <c r="E19" i="6"/>
  <c r="D10" i="6"/>
  <c r="D9" i="6"/>
  <c r="D8" i="6"/>
  <c r="B124" i="7"/>
  <c r="C124" i="7"/>
  <c r="D124" i="7"/>
  <c r="E124" i="7"/>
  <c r="F124" i="7"/>
  <c r="G124" i="7"/>
  <c r="H124" i="7"/>
  <c r="I124" i="7"/>
  <c r="J124" i="7"/>
  <c r="K124" i="7"/>
  <c r="L124" i="7"/>
  <c r="M124" i="7"/>
  <c r="N124" i="7"/>
  <c r="O124" i="7"/>
  <c r="P124" i="7"/>
  <c r="Q124" i="7"/>
  <c r="R124" i="7"/>
  <c r="S124" i="7"/>
  <c r="T124" i="7"/>
  <c r="U124" i="7"/>
  <c r="V124" i="7"/>
  <c r="W124" i="7"/>
  <c r="X124" i="7"/>
  <c r="Y124" i="7"/>
  <c r="Z124" i="7"/>
  <c r="AA124" i="7"/>
  <c r="AB124" i="7"/>
  <c r="AC124" i="7"/>
  <c r="AD124" i="7"/>
  <c r="AE124" i="7"/>
  <c r="AF124" i="7"/>
  <c r="B125" i="7"/>
  <c r="C125" i="7"/>
  <c r="D125" i="7"/>
  <c r="E125" i="7"/>
  <c r="F125" i="7"/>
  <c r="G125" i="7"/>
  <c r="H125" i="7"/>
  <c r="I125" i="7"/>
  <c r="J125" i="7"/>
  <c r="K125" i="7"/>
  <c r="L125" i="7"/>
  <c r="M125" i="7"/>
  <c r="N125" i="7"/>
  <c r="O125" i="7"/>
  <c r="P125" i="7"/>
  <c r="Q125" i="7"/>
  <c r="R125" i="7"/>
  <c r="S125" i="7"/>
  <c r="T125" i="7"/>
  <c r="U125" i="7"/>
  <c r="V125" i="7"/>
  <c r="W125" i="7"/>
  <c r="X125" i="7"/>
  <c r="Y125" i="7"/>
  <c r="Z125" i="7"/>
  <c r="AA125" i="7"/>
  <c r="AB125" i="7"/>
  <c r="AC125" i="7"/>
  <c r="AD125" i="7"/>
  <c r="AE125" i="7"/>
  <c r="AF125" i="7"/>
  <c r="B126" i="7"/>
  <c r="C126" i="7"/>
  <c r="D126" i="7"/>
  <c r="E126" i="7"/>
  <c r="F126" i="7"/>
  <c r="G126" i="7"/>
  <c r="H126" i="7"/>
  <c r="I126" i="7"/>
  <c r="J126" i="7"/>
  <c r="K126" i="7"/>
  <c r="L126" i="7"/>
  <c r="M126" i="7"/>
  <c r="N126" i="7"/>
  <c r="O126" i="7"/>
  <c r="P126" i="7"/>
  <c r="Q126" i="7"/>
  <c r="R126" i="7"/>
  <c r="S126" i="7"/>
  <c r="T126" i="7"/>
  <c r="U126" i="7"/>
  <c r="V126" i="7"/>
  <c r="W126" i="7"/>
  <c r="X126" i="7"/>
  <c r="Y126" i="7"/>
  <c r="Z126" i="7"/>
  <c r="AA126" i="7"/>
  <c r="AB126" i="7"/>
  <c r="AC126" i="7"/>
  <c r="AD126" i="7"/>
  <c r="AE126" i="7"/>
  <c r="AF126" i="7"/>
  <c r="B127" i="7"/>
  <c r="C127" i="7"/>
  <c r="D127" i="7"/>
  <c r="E127" i="7"/>
  <c r="F127" i="7"/>
  <c r="G127" i="7"/>
  <c r="H127" i="7"/>
  <c r="I127" i="7"/>
  <c r="J127" i="7"/>
  <c r="K127" i="7"/>
  <c r="L127" i="7"/>
  <c r="M127" i="7"/>
  <c r="N127" i="7"/>
  <c r="O127" i="7"/>
  <c r="P127" i="7"/>
  <c r="Q127" i="7"/>
  <c r="R127" i="7"/>
  <c r="S127" i="7"/>
  <c r="T127" i="7"/>
  <c r="U127" i="7"/>
  <c r="V127" i="7"/>
  <c r="W127" i="7"/>
  <c r="X127" i="7"/>
  <c r="Y127" i="7"/>
  <c r="Z127" i="7"/>
  <c r="AA127" i="7"/>
  <c r="AB127" i="7"/>
  <c r="AC127" i="7"/>
  <c r="AD127" i="7"/>
  <c r="AE127" i="7"/>
  <c r="AF127" i="7"/>
  <c r="B128" i="7"/>
  <c r="C128" i="7"/>
  <c r="D128" i="7"/>
  <c r="E128" i="7"/>
  <c r="F128" i="7"/>
  <c r="G128" i="7"/>
  <c r="H128" i="7"/>
  <c r="I128" i="7"/>
  <c r="J128" i="7"/>
  <c r="K128" i="7"/>
  <c r="L128" i="7"/>
  <c r="M128" i="7"/>
  <c r="N128" i="7"/>
  <c r="O128" i="7"/>
  <c r="P128" i="7"/>
  <c r="Q128" i="7"/>
  <c r="R128" i="7"/>
  <c r="S128" i="7"/>
  <c r="T128" i="7"/>
  <c r="U128" i="7"/>
  <c r="V128" i="7"/>
  <c r="W128" i="7"/>
  <c r="X128" i="7"/>
  <c r="Y128" i="7"/>
  <c r="Z128" i="7"/>
  <c r="AA128" i="7"/>
  <c r="AB128" i="7"/>
  <c r="AC128" i="7"/>
  <c r="AD128" i="7"/>
  <c r="AE128" i="7"/>
  <c r="AF128" i="7"/>
  <c r="B129" i="7"/>
  <c r="C129" i="7"/>
  <c r="D129" i="7"/>
  <c r="E129" i="7"/>
  <c r="F129" i="7"/>
  <c r="G129" i="7"/>
  <c r="H129" i="7"/>
  <c r="I129" i="7"/>
  <c r="J129" i="7"/>
  <c r="K129" i="7"/>
  <c r="L129" i="7"/>
  <c r="M129" i="7"/>
  <c r="N129" i="7"/>
  <c r="O129" i="7"/>
  <c r="P129" i="7"/>
  <c r="Q129" i="7"/>
  <c r="R129" i="7"/>
  <c r="S129" i="7"/>
  <c r="T129" i="7"/>
  <c r="U129" i="7"/>
  <c r="V129" i="7"/>
  <c r="W129" i="7"/>
  <c r="X129" i="7"/>
  <c r="Y129" i="7"/>
  <c r="Z129" i="7"/>
  <c r="AA129" i="7"/>
  <c r="AB129" i="7"/>
  <c r="AC129" i="7"/>
  <c r="AD129" i="7"/>
  <c r="AE129" i="7"/>
  <c r="AF129" i="7"/>
  <c r="B130" i="7"/>
  <c r="C130" i="7"/>
  <c r="D130" i="7"/>
  <c r="E130" i="7"/>
  <c r="F130" i="7"/>
  <c r="G130" i="7"/>
  <c r="H130" i="7"/>
  <c r="I130" i="7"/>
  <c r="J130" i="7"/>
  <c r="K130" i="7"/>
  <c r="L130" i="7"/>
  <c r="M130" i="7"/>
  <c r="N130" i="7"/>
  <c r="O130" i="7"/>
  <c r="P130" i="7"/>
  <c r="Q130" i="7"/>
  <c r="R130" i="7"/>
  <c r="S130" i="7"/>
  <c r="T130" i="7"/>
  <c r="U130" i="7"/>
  <c r="V130" i="7"/>
  <c r="W130" i="7"/>
  <c r="X130" i="7"/>
  <c r="Y130" i="7"/>
  <c r="Z130" i="7"/>
  <c r="AA130" i="7"/>
  <c r="AB130" i="7"/>
  <c r="AC130" i="7"/>
  <c r="AD130" i="7"/>
  <c r="AE130" i="7"/>
  <c r="AF130" i="7"/>
  <c r="B131" i="7"/>
  <c r="C131" i="7"/>
  <c r="D131" i="7"/>
  <c r="E131" i="7"/>
  <c r="F131" i="7"/>
  <c r="G131" i="7"/>
  <c r="H131" i="7"/>
  <c r="I131" i="7"/>
  <c r="J131" i="7"/>
  <c r="K131" i="7"/>
  <c r="L131" i="7"/>
  <c r="M131" i="7"/>
  <c r="N131" i="7"/>
  <c r="O131" i="7"/>
  <c r="P131" i="7"/>
  <c r="Q131" i="7"/>
  <c r="R131" i="7"/>
  <c r="S131" i="7"/>
  <c r="T131" i="7"/>
  <c r="U131" i="7"/>
  <c r="V131" i="7"/>
  <c r="W131" i="7"/>
  <c r="X131" i="7"/>
  <c r="Y131" i="7"/>
  <c r="Z131" i="7"/>
  <c r="AA131" i="7"/>
  <c r="AB131" i="7"/>
  <c r="AC131" i="7"/>
  <c r="AD131" i="7"/>
  <c r="AE131" i="7"/>
  <c r="AF131" i="7"/>
  <c r="B132" i="7"/>
  <c r="C132" i="7"/>
  <c r="D132" i="7"/>
  <c r="E132" i="7"/>
  <c r="F132" i="7"/>
  <c r="G132" i="7"/>
  <c r="H132" i="7"/>
  <c r="I132" i="7"/>
  <c r="J132" i="7"/>
  <c r="K132" i="7"/>
  <c r="L132" i="7"/>
  <c r="M132" i="7"/>
  <c r="N132" i="7"/>
  <c r="O132" i="7"/>
  <c r="P132" i="7"/>
  <c r="Q132" i="7"/>
  <c r="R132" i="7"/>
  <c r="S132" i="7"/>
  <c r="T132" i="7"/>
  <c r="U132" i="7"/>
  <c r="V132" i="7"/>
  <c r="W132" i="7"/>
  <c r="X132" i="7"/>
  <c r="Y132" i="7"/>
  <c r="Z132" i="7"/>
  <c r="AA132" i="7"/>
  <c r="AB132" i="7"/>
  <c r="AC132" i="7"/>
  <c r="AD132" i="7"/>
  <c r="AE132" i="7"/>
  <c r="AF132" i="7"/>
  <c r="C123" i="7"/>
  <c r="D123" i="7"/>
  <c r="E123" i="7"/>
  <c r="F123" i="7"/>
  <c r="G123" i="7"/>
  <c r="H123" i="7"/>
  <c r="I123" i="7"/>
  <c r="J123" i="7"/>
  <c r="K123" i="7"/>
  <c r="L123" i="7"/>
  <c r="M123" i="7"/>
  <c r="N123" i="7"/>
  <c r="O123" i="7"/>
  <c r="P123" i="7"/>
  <c r="Q123" i="7"/>
  <c r="R123" i="7"/>
  <c r="S123" i="7"/>
  <c r="T123" i="7"/>
  <c r="U123" i="7"/>
  <c r="V123" i="7"/>
  <c r="W123" i="7"/>
  <c r="X123" i="7"/>
  <c r="Y123" i="7"/>
  <c r="Z123" i="7"/>
  <c r="AA123" i="7"/>
  <c r="AB123" i="7"/>
  <c r="AC123" i="7"/>
  <c r="AD123" i="7"/>
  <c r="AE123" i="7"/>
  <c r="AF123" i="7"/>
  <c r="B123" i="7"/>
  <c r="H117" i="7"/>
  <c r="I117" i="7"/>
  <c r="J117" i="7"/>
  <c r="K117" i="7"/>
  <c r="L117" i="7"/>
  <c r="M117" i="7"/>
  <c r="N117" i="7"/>
  <c r="O117" i="7"/>
  <c r="P117" i="7"/>
  <c r="Q117" i="7"/>
  <c r="R117" i="7"/>
  <c r="S117" i="7"/>
  <c r="T117" i="7"/>
  <c r="U117" i="7"/>
  <c r="V117" i="7"/>
  <c r="W117" i="7"/>
  <c r="X117" i="7"/>
  <c r="Y117" i="7"/>
  <c r="Z117" i="7"/>
  <c r="AA117" i="7"/>
  <c r="AB117" i="7"/>
  <c r="AC117" i="7"/>
  <c r="AD117" i="7"/>
  <c r="AE117" i="7"/>
  <c r="AF117" i="7"/>
  <c r="G117" i="7"/>
  <c r="I108" i="7"/>
  <c r="J108" i="7"/>
  <c r="K108" i="7"/>
  <c r="L108" i="7"/>
  <c r="M108" i="7"/>
  <c r="N108" i="7"/>
  <c r="O108" i="7"/>
  <c r="P108" i="7"/>
  <c r="Q108" i="7"/>
  <c r="R108" i="7"/>
  <c r="S108" i="7"/>
  <c r="T108" i="7"/>
  <c r="U108" i="7"/>
  <c r="V108" i="7"/>
  <c r="W108" i="7"/>
  <c r="X108" i="7"/>
  <c r="Y108" i="7"/>
  <c r="Z108" i="7"/>
  <c r="AA108" i="7"/>
  <c r="AB108" i="7"/>
  <c r="AC108" i="7"/>
  <c r="AD108" i="7"/>
  <c r="AE108" i="7"/>
  <c r="AF108" i="7"/>
  <c r="H102" i="7"/>
  <c r="I102" i="7"/>
  <c r="J102" i="7"/>
  <c r="K102" i="7"/>
  <c r="L102" i="7"/>
  <c r="M102" i="7"/>
  <c r="N102" i="7"/>
  <c r="O102" i="7"/>
  <c r="P102" i="7"/>
  <c r="Q102" i="7"/>
  <c r="R102" i="7"/>
  <c r="T102" i="7"/>
  <c r="V102" i="7"/>
  <c r="W102" i="7"/>
  <c r="X102" i="7"/>
  <c r="Y102" i="7"/>
  <c r="Z102" i="7"/>
  <c r="AA102" i="7"/>
  <c r="AB102" i="7"/>
  <c r="AC102" i="7"/>
  <c r="AD102" i="7"/>
  <c r="AE102" i="7"/>
  <c r="AF102" i="7"/>
  <c r="G102" i="7"/>
  <c r="G92" i="7"/>
  <c r="H92" i="7"/>
  <c r="I92" i="7"/>
  <c r="J92" i="7"/>
  <c r="K92" i="7"/>
  <c r="L92" i="7"/>
  <c r="M92" i="7"/>
  <c r="N92" i="7"/>
  <c r="O92" i="7"/>
  <c r="P92" i="7"/>
  <c r="Q92" i="7"/>
  <c r="R92" i="7"/>
  <c r="S92" i="7"/>
  <c r="T92" i="7"/>
  <c r="U92" i="7"/>
  <c r="V92" i="7"/>
  <c r="W92" i="7"/>
  <c r="X92" i="7"/>
  <c r="Y92" i="7"/>
  <c r="Z92" i="7"/>
  <c r="AA92" i="7"/>
  <c r="AB92" i="7"/>
  <c r="AC92" i="7"/>
  <c r="AD92" i="7"/>
  <c r="AE92" i="7"/>
  <c r="AF92" i="7"/>
  <c r="G93" i="7"/>
  <c r="H93" i="7"/>
  <c r="I93" i="7"/>
  <c r="J93" i="7"/>
  <c r="K93" i="7"/>
  <c r="L93" i="7"/>
  <c r="M93" i="7"/>
  <c r="N93" i="7"/>
  <c r="O93" i="7"/>
  <c r="P93" i="7"/>
  <c r="Q93" i="7"/>
  <c r="R93" i="7"/>
  <c r="S93" i="7"/>
  <c r="T93" i="7"/>
  <c r="U93" i="7"/>
  <c r="V93" i="7"/>
  <c r="W93" i="7"/>
  <c r="X93" i="7"/>
  <c r="Y93" i="7"/>
  <c r="Z93" i="7"/>
  <c r="AA93" i="7"/>
  <c r="AB93" i="7"/>
  <c r="AC93" i="7"/>
  <c r="AD93" i="7"/>
  <c r="AE93" i="7"/>
  <c r="AF93" i="7"/>
  <c r="G94" i="7"/>
  <c r="H94" i="7"/>
  <c r="I94" i="7"/>
  <c r="J94" i="7"/>
  <c r="K94" i="7"/>
  <c r="L94" i="7"/>
  <c r="M94" i="7"/>
  <c r="N94" i="7"/>
  <c r="O94" i="7"/>
  <c r="P94" i="7"/>
  <c r="Q94" i="7"/>
  <c r="R94" i="7"/>
  <c r="S94" i="7"/>
  <c r="T94" i="7"/>
  <c r="U94" i="7"/>
  <c r="V94" i="7"/>
  <c r="W94" i="7"/>
  <c r="X94" i="7"/>
  <c r="Y94" i="7"/>
  <c r="Z94" i="7"/>
  <c r="AA94" i="7"/>
  <c r="AB94" i="7"/>
  <c r="AC94" i="7"/>
  <c r="AD94" i="7"/>
  <c r="AE94" i="7"/>
  <c r="AF94" i="7"/>
  <c r="H91" i="7"/>
  <c r="I91" i="7"/>
  <c r="J91" i="7"/>
  <c r="K91" i="7"/>
  <c r="L91" i="7"/>
  <c r="M91" i="7"/>
  <c r="N91" i="7"/>
  <c r="O91" i="7"/>
  <c r="P91" i="7"/>
  <c r="Q91" i="7"/>
  <c r="R91" i="7"/>
  <c r="S91" i="7"/>
  <c r="T91" i="7"/>
  <c r="U91" i="7"/>
  <c r="V91" i="7"/>
  <c r="W91" i="7"/>
  <c r="X91" i="7"/>
  <c r="Y91" i="7"/>
  <c r="Z91" i="7"/>
  <c r="AA91" i="7"/>
  <c r="AB91" i="7"/>
  <c r="AC91" i="7"/>
  <c r="AD91" i="7"/>
  <c r="AE91" i="7"/>
  <c r="AF91" i="7"/>
  <c r="G91" i="7"/>
  <c r="G80" i="7"/>
  <c r="H80" i="7"/>
  <c r="I80" i="7"/>
  <c r="J80" i="7"/>
  <c r="K80" i="7"/>
  <c r="L80" i="7"/>
  <c r="M80" i="7"/>
  <c r="N80" i="7"/>
  <c r="O80" i="7"/>
  <c r="P80" i="7"/>
  <c r="Q80" i="7"/>
  <c r="R80" i="7"/>
  <c r="S80" i="7"/>
  <c r="T80" i="7"/>
  <c r="U80" i="7"/>
  <c r="V80" i="7"/>
  <c r="W80" i="7"/>
  <c r="X80" i="7"/>
  <c r="Y80" i="7"/>
  <c r="Z80" i="7"/>
  <c r="AA80" i="7"/>
  <c r="AB80" i="7"/>
  <c r="AC80" i="7"/>
  <c r="AD80" i="7"/>
  <c r="AE80" i="7"/>
  <c r="AF80" i="7"/>
  <c r="G81" i="7"/>
  <c r="H81" i="7"/>
  <c r="I81" i="7"/>
  <c r="J81" i="7"/>
  <c r="K81" i="7"/>
  <c r="L81" i="7"/>
  <c r="M81" i="7"/>
  <c r="N81" i="7"/>
  <c r="O81" i="7"/>
  <c r="P81" i="7"/>
  <c r="Q81" i="7"/>
  <c r="R81" i="7"/>
  <c r="S81" i="7"/>
  <c r="T81" i="7"/>
  <c r="U81" i="7"/>
  <c r="V81" i="7"/>
  <c r="W81" i="7"/>
  <c r="X81" i="7"/>
  <c r="Y81" i="7"/>
  <c r="Z81" i="7"/>
  <c r="AA81" i="7"/>
  <c r="AB81" i="7"/>
  <c r="AC81" i="7"/>
  <c r="AD81" i="7"/>
  <c r="AE81" i="7"/>
  <c r="AF81" i="7"/>
  <c r="G82" i="7"/>
  <c r="H82" i="7"/>
  <c r="I82" i="7"/>
  <c r="J82" i="7"/>
  <c r="K82" i="7"/>
  <c r="L82" i="7"/>
  <c r="M82" i="7"/>
  <c r="N82" i="7"/>
  <c r="O82" i="7"/>
  <c r="P82" i="7"/>
  <c r="Q82" i="7"/>
  <c r="R82" i="7"/>
  <c r="S82" i="7"/>
  <c r="T82" i="7"/>
  <c r="U82" i="7"/>
  <c r="V82" i="7"/>
  <c r="W82" i="7"/>
  <c r="X82" i="7"/>
  <c r="Y82" i="7"/>
  <c r="Z82" i="7"/>
  <c r="AA82" i="7"/>
  <c r="AB82" i="7"/>
  <c r="AC82" i="7"/>
  <c r="AD82" i="7"/>
  <c r="AE82" i="7"/>
  <c r="AF82" i="7"/>
  <c r="G83" i="7"/>
  <c r="H83" i="7"/>
  <c r="I83" i="7"/>
  <c r="J83" i="7"/>
  <c r="K83" i="7"/>
  <c r="L83" i="7"/>
  <c r="M83" i="7"/>
  <c r="N83" i="7"/>
  <c r="O83" i="7"/>
  <c r="P83" i="7"/>
  <c r="Q83" i="7"/>
  <c r="R83" i="7"/>
  <c r="S83" i="7"/>
  <c r="T83" i="7"/>
  <c r="U83" i="7"/>
  <c r="V83" i="7"/>
  <c r="W83" i="7"/>
  <c r="X83" i="7"/>
  <c r="Y83" i="7"/>
  <c r="Z83" i="7"/>
  <c r="AA83" i="7"/>
  <c r="AB83" i="7"/>
  <c r="AC83" i="7"/>
  <c r="AD83" i="7"/>
  <c r="AE83" i="7"/>
  <c r="AF83" i="7"/>
  <c r="G84" i="7"/>
  <c r="H84" i="7"/>
  <c r="I84" i="7"/>
  <c r="J84" i="7"/>
  <c r="K84" i="7"/>
  <c r="L84" i="7"/>
  <c r="M84" i="7"/>
  <c r="N84" i="7"/>
  <c r="O84" i="7"/>
  <c r="P84" i="7"/>
  <c r="Q84" i="7"/>
  <c r="R84" i="7"/>
  <c r="S84" i="7"/>
  <c r="T84" i="7"/>
  <c r="U84" i="7"/>
  <c r="V84" i="7"/>
  <c r="W84" i="7"/>
  <c r="X84" i="7"/>
  <c r="Y84" i="7"/>
  <c r="Z84" i="7"/>
  <c r="AA84" i="7"/>
  <c r="AB84" i="7"/>
  <c r="AC84" i="7"/>
  <c r="AD84" i="7"/>
  <c r="AE84" i="7"/>
  <c r="AF84" i="7"/>
  <c r="G85" i="7"/>
  <c r="H85" i="7"/>
  <c r="I85" i="7"/>
  <c r="J85" i="7"/>
  <c r="K85" i="7"/>
  <c r="L85" i="7"/>
  <c r="M85" i="7"/>
  <c r="N85" i="7"/>
  <c r="O85" i="7"/>
  <c r="P85" i="7"/>
  <c r="Q85" i="7"/>
  <c r="R85" i="7"/>
  <c r="S85" i="7"/>
  <c r="T85" i="7"/>
  <c r="U85" i="7"/>
  <c r="V85" i="7"/>
  <c r="W85" i="7"/>
  <c r="X85" i="7"/>
  <c r="Y85" i="7"/>
  <c r="Z85" i="7"/>
  <c r="AA85" i="7"/>
  <c r="AB85" i="7"/>
  <c r="AC85" i="7"/>
  <c r="AD85" i="7"/>
  <c r="AE85" i="7"/>
  <c r="AF85" i="7"/>
  <c r="G86" i="7"/>
  <c r="H86" i="7"/>
  <c r="I86" i="7"/>
  <c r="J86" i="7"/>
  <c r="K86" i="7"/>
  <c r="L86" i="7"/>
  <c r="M86" i="7"/>
  <c r="N86" i="7"/>
  <c r="O86" i="7"/>
  <c r="P86" i="7"/>
  <c r="Q86" i="7"/>
  <c r="R86" i="7"/>
  <c r="S86" i="7"/>
  <c r="T86" i="7"/>
  <c r="U86" i="7"/>
  <c r="V86" i="7"/>
  <c r="W86" i="7"/>
  <c r="X86" i="7"/>
  <c r="Y86" i="7"/>
  <c r="Z86" i="7"/>
  <c r="AA86" i="7"/>
  <c r="AB86" i="7"/>
  <c r="AC86" i="7"/>
  <c r="AD86" i="7"/>
  <c r="AE86" i="7"/>
  <c r="AF86" i="7"/>
  <c r="G87" i="7"/>
  <c r="H87" i="7"/>
  <c r="I87" i="7"/>
  <c r="J87" i="7"/>
  <c r="K87" i="7"/>
  <c r="L87" i="7"/>
  <c r="M87" i="7"/>
  <c r="N87" i="7"/>
  <c r="O87" i="7"/>
  <c r="P87" i="7"/>
  <c r="Q87" i="7"/>
  <c r="R87" i="7"/>
  <c r="S87" i="7"/>
  <c r="T87" i="7"/>
  <c r="U87" i="7"/>
  <c r="V87" i="7"/>
  <c r="W87" i="7"/>
  <c r="X87" i="7"/>
  <c r="Y87" i="7"/>
  <c r="Z87" i="7"/>
  <c r="AA87" i="7"/>
  <c r="AB87" i="7"/>
  <c r="AC87" i="7"/>
  <c r="AD87" i="7"/>
  <c r="AE87" i="7"/>
  <c r="AF87" i="7"/>
  <c r="G88" i="7"/>
  <c r="H88" i="7"/>
  <c r="I88" i="7"/>
  <c r="J88" i="7"/>
  <c r="K88" i="7"/>
  <c r="L88" i="7"/>
  <c r="M88" i="7"/>
  <c r="N88" i="7"/>
  <c r="O88" i="7"/>
  <c r="P88" i="7"/>
  <c r="Q88" i="7"/>
  <c r="R88" i="7"/>
  <c r="S88" i="7"/>
  <c r="T88" i="7"/>
  <c r="U88" i="7"/>
  <c r="V88" i="7"/>
  <c r="W88" i="7"/>
  <c r="X88" i="7"/>
  <c r="Y88" i="7"/>
  <c r="Z88" i="7"/>
  <c r="AA88" i="7"/>
  <c r="AB88" i="7"/>
  <c r="AC88" i="7"/>
  <c r="AD88" i="7"/>
  <c r="AE88" i="7"/>
  <c r="AF88" i="7"/>
  <c r="H78" i="7"/>
  <c r="I78" i="7"/>
  <c r="J78" i="7"/>
  <c r="K78" i="7"/>
  <c r="L78" i="7"/>
  <c r="M78" i="7"/>
  <c r="N78" i="7"/>
  <c r="O78" i="7"/>
  <c r="P78" i="7"/>
  <c r="Q78" i="7"/>
  <c r="R78" i="7"/>
  <c r="S78" i="7"/>
  <c r="T78" i="7"/>
  <c r="U78" i="7"/>
  <c r="V78" i="7"/>
  <c r="W78" i="7"/>
  <c r="X78" i="7"/>
  <c r="Y78" i="7"/>
  <c r="Z78" i="7"/>
  <c r="AA78" i="7"/>
  <c r="AB78" i="7"/>
  <c r="AC78" i="7"/>
  <c r="AD78" i="7"/>
  <c r="AE78" i="7"/>
  <c r="AF78" i="7"/>
  <c r="G78" i="7"/>
  <c r="G67" i="7"/>
  <c r="H67" i="7"/>
  <c r="I67" i="7"/>
  <c r="J67" i="7"/>
  <c r="K67" i="7"/>
  <c r="L67" i="7"/>
  <c r="M67" i="7"/>
  <c r="N67" i="7"/>
  <c r="O67" i="7"/>
  <c r="P67" i="7"/>
  <c r="Q67" i="7"/>
  <c r="R67" i="7"/>
  <c r="S67" i="7"/>
  <c r="T67" i="7"/>
  <c r="U67" i="7"/>
  <c r="V67" i="7"/>
  <c r="W67" i="7"/>
  <c r="X67" i="7"/>
  <c r="Y67" i="7"/>
  <c r="Z67" i="7"/>
  <c r="AA67" i="7"/>
  <c r="AB67" i="7"/>
  <c r="AC67" i="7"/>
  <c r="AD67" i="7"/>
  <c r="AE67" i="7"/>
  <c r="AF67" i="7"/>
  <c r="G68" i="7"/>
  <c r="H68" i="7"/>
  <c r="I68" i="7"/>
  <c r="J68" i="7"/>
  <c r="K68" i="7"/>
  <c r="L68" i="7"/>
  <c r="M68" i="7"/>
  <c r="N68" i="7"/>
  <c r="O68" i="7"/>
  <c r="P68" i="7"/>
  <c r="Q68" i="7"/>
  <c r="R68" i="7"/>
  <c r="S68" i="7"/>
  <c r="T68" i="7"/>
  <c r="U68" i="7"/>
  <c r="V68" i="7"/>
  <c r="W68" i="7"/>
  <c r="X68" i="7"/>
  <c r="Y68" i="7"/>
  <c r="Z68" i="7"/>
  <c r="AA68" i="7"/>
  <c r="AB68" i="7"/>
  <c r="AC68" i="7"/>
  <c r="AD68" i="7"/>
  <c r="AE68" i="7"/>
  <c r="AF68" i="7"/>
  <c r="G69" i="7"/>
  <c r="H69" i="7"/>
  <c r="I69" i="7"/>
  <c r="J69" i="7"/>
  <c r="K69" i="7"/>
  <c r="L69" i="7"/>
  <c r="M69" i="7"/>
  <c r="N69" i="7"/>
  <c r="O69" i="7"/>
  <c r="P69" i="7"/>
  <c r="Q69" i="7"/>
  <c r="R69" i="7"/>
  <c r="S69" i="7"/>
  <c r="T69" i="7"/>
  <c r="U69" i="7"/>
  <c r="V69" i="7"/>
  <c r="W69" i="7"/>
  <c r="X69" i="7"/>
  <c r="Y69" i="7"/>
  <c r="Z69" i="7"/>
  <c r="AA69" i="7"/>
  <c r="AB69" i="7"/>
  <c r="AC69" i="7"/>
  <c r="AD69" i="7"/>
  <c r="AE69" i="7"/>
  <c r="AF69" i="7"/>
  <c r="G70" i="7"/>
  <c r="H70" i="7"/>
  <c r="I70" i="7"/>
  <c r="J70" i="7"/>
  <c r="K70" i="7"/>
  <c r="L70" i="7"/>
  <c r="M70" i="7"/>
  <c r="N70" i="7"/>
  <c r="O70" i="7"/>
  <c r="P70" i="7"/>
  <c r="Q70" i="7"/>
  <c r="R70" i="7"/>
  <c r="S70" i="7"/>
  <c r="T70" i="7"/>
  <c r="U70" i="7"/>
  <c r="V70" i="7"/>
  <c r="W70" i="7"/>
  <c r="X70" i="7"/>
  <c r="Y70" i="7"/>
  <c r="Z70" i="7"/>
  <c r="AA70" i="7"/>
  <c r="AB70" i="7"/>
  <c r="AC70" i="7"/>
  <c r="AD70" i="7"/>
  <c r="AE70" i="7"/>
  <c r="AF70" i="7"/>
  <c r="G71" i="7"/>
  <c r="H71" i="7"/>
  <c r="I71" i="7"/>
  <c r="J71" i="7"/>
  <c r="K71" i="7"/>
  <c r="L71" i="7"/>
  <c r="M71" i="7"/>
  <c r="N71" i="7"/>
  <c r="O71" i="7"/>
  <c r="P71" i="7"/>
  <c r="Q71" i="7"/>
  <c r="R71" i="7"/>
  <c r="S71" i="7"/>
  <c r="T71" i="7"/>
  <c r="U71" i="7"/>
  <c r="V71" i="7"/>
  <c r="W71" i="7"/>
  <c r="X71" i="7"/>
  <c r="Y71" i="7"/>
  <c r="Z71" i="7"/>
  <c r="AA71" i="7"/>
  <c r="AB71" i="7"/>
  <c r="AC71" i="7"/>
  <c r="AD71" i="7"/>
  <c r="AE71" i="7"/>
  <c r="AF71" i="7"/>
  <c r="G72" i="7"/>
  <c r="H72" i="7"/>
  <c r="I72" i="7"/>
  <c r="J72" i="7"/>
  <c r="K72" i="7"/>
  <c r="L72" i="7"/>
  <c r="M72" i="7"/>
  <c r="N72" i="7"/>
  <c r="O72" i="7"/>
  <c r="P72" i="7"/>
  <c r="Q72" i="7"/>
  <c r="R72" i="7"/>
  <c r="S72" i="7"/>
  <c r="T72" i="7"/>
  <c r="U72" i="7"/>
  <c r="V72" i="7"/>
  <c r="W72" i="7"/>
  <c r="X72" i="7"/>
  <c r="Y72" i="7"/>
  <c r="Z72" i="7"/>
  <c r="AA72" i="7"/>
  <c r="AB72" i="7"/>
  <c r="AC72" i="7"/>
  <c r="AD72" i="7"/>
  <c r="AE72" i="7"/>
  <c r="AF72" i="7"/>
  <c r="G73" i="7"/>
  <c r="H73" i="7"/>
  <c r="I73" i="7"/>
  <c r="J73" i="7"/>
  <c r="K73" i="7"/>
  <c r="L73" i="7"/>
  <c r="M73" i="7"/>
  <c r="N73" i="7"/>
  <c r="O73" i="7"/>
  <c r="P73" i="7"/>
  <c r="Q73" i="7"/>
  <c r="R73" i="7"/>
  <c r="S73" i="7"/>
  <c r="T73" i="7"/>
  <c r="U73" i="7"/>
  <c r="V73" i="7"/>
  <c r="W73" i="7"/>
  <c r="X73" i="7"/>
  <c r="Y73" i="7"/>
  <c r="Z73" i="7"/>
  <c r="AA73" i="7"/>
  <c r="AB73" i="7"/>
  <c r="AC73" i="7"/>
  <c r="AD73" i="7"/>
  <c r="AE73" i="7"/>
  <c r="AF73" i="7"/>
  <c r="G74" i="7"/>
  <c r="H74" i="7"/>
  <c r="I74" i="7"/>
  <c r="J74" i="7"/>
  <c r="K74" i="7"/>
  <c r="L74" i="7"/>
  <c r="M74" i="7"/>
  <c r="N74" i="7"/>
  <c r="O74" i="7"/>
  <c r="P74" i="7"/>
  <c r="Q74" i="7"/>
  <c r="R74" i="7"/>
  <c r="S74" i="7"/>
  <c r="T74" i="7"/>
  <c r="U74" i="7"/>
  <c r="V74" i="7"/>
  <c r="W74" i="7"/>
  <c r="X74" i="7"/>
  <c r="Y74" i="7"/>
  <c r="Z74" i="7"/>
  <c r="AA74" i="7"/>
  <c r="AB74" i="7"/>
  <c r="AC74" i="7"/>
  <c r="AD74" i="7"/>
  <c r="AE74" i="7"/>
  <c r="AF74" i="7"/>
  <c r="G75" i="7"/>
  <c r="H75" i="7"/>
  <c r="I75" i="7"/>
  <c r="J75" i="7"/>
  <c r="K75" i="7"/>
  <c r="L75" i="7"/>
  <c r="M75" i="7"/>
  <c r="N75" i="7"/>
  <c r="O75" i="7"/>
  <c r="P75" i="7"/>
  <c r="Q75" i="7"/>
  <c r="R75" i="7"/>
  <c r="S75" i="7"/>
  <c r="T75" i="7"/>
  <c r="U75" i="7"/>
  <c r="V75" i="7"/>
  <c r="W75" i="7"/>
  <c r="X75" i="7"/>
  <c r="Y75" i="7"/>
  <c r="Z75" i="7"/>
  <c r="AA75" i="7"/>
  <c r="AB75" i="7"/>
  <c r="AC75" i="7"/>
  <c r="AD75" i="7"/>
  <c r="AE75" i="7"/>
  <c r="AF75" i="7"/>
  <c r="H65" i="7"/>
  <c r="I65" i="7"/>
  <c r="J65" i="7"/>
  <c r="K65" i="7"/>
  <c r="L65" i="7"/>
  <c r="M65" i="7"/>
  <c r="N65" i="7"/>
  <c r="O65" i="7"/>
  <c r="P65" i="7"/>
  <c r="Q65" i="7"/>
  <c r="R65" i="7"/>
  <c r="S65" i="7"/>
  <c r="T65" i="7"/>
  <c r="U65" i="7"/>
  <c r="V65" i="7"/>
  <c r="W65" i="7"/>
  <c r="X65" i="7"/>
  <c r="Y65" i="7"/>
  <c r="Z65" i="7"/>
  <c r="AA65" i="7"/>
  <c r="AB65" i="7"/>
  <c r="AC65" i="7"/>
  <c r="AD65" i="7"/>
  <c r="AE65" i="7"/>
  <c r="AF65" i="7"/>
  <c r="G65" i="7"/>
  <c r="G59" i="7"/>
  <c r="H59" i="7"/>
  <c r="I59" i="7"/>
  <c r="J59" i="7"/>
  <c r="K59" i="7"/>
  <c r="L59" i="7"/>
  <c r="M59" i="7"/>
  <c r="N59" i="7"/>
  <c r="O59" i="7"/>
  <c r="P59" i="7"/>
  <c r="Q59" i="7"/>
  <c r="R59" i="7"/>
  <c r="S59" i="7"/>
  <c r="T59" i="7"/>
  <c r="U59" i="7"/>
  <c r="V59" i="7"/>
  <c r="W59" i="7"/>
  <c r="X59" i="7"/>
  <c r="Y59" i="7"/>
  <c r="Z59" i="7"/>
  <c r="AA59" i="7"/>
  <c r="AB59" i="7"/>
  <c r="AC59" i="7"/>
  <c r="AD59" i="7"/>
  <c r="AE59" i="7"/>
  <c r="AF59" i="7"/>
  <c r="G60" i="7"/>
  <c r="H60" i="7"/>
  <c r="I60" i="7"/>
  <c r="J60" i="7"/>
  <c r="K60" i="7"/>
  <c r="L60" i="7"/>
  <c r="M60" i="7"/>
  <c r="N60" i="7"/>
  <c r="O60" i="7"/>
  <c r="P60" i="7"/>
  <c r="Q60" i="7"/>
  <c r="R60" i="7"/>
  <c r="S60" i="7"/>
  <c r="T60" i="7"/>
  <c r="U60" i="7"/>
  <c r="V60" i="7"/>
  <c r="W60" i="7"/>
  <c r="X60" i="7"/>
  <c r="Y60" i="7"/>
  <c r="Z60" i="7"/>
  <c r="AA60" i="7"/>
  <c r="AB60" i="7"/>
  <c r="AC60" i="7"/>
  <c r="AD60" i="7"/>
  <c r="AE60" i="7"/>
  <c r="AF60" i="7"/>
  <c r="G61" i="7"/>
  <c r="H61" i="7"/>
  <c r="I61" i="7"/>
  <c r="J61" i="7"/>
  <c r="K61" i="7"/>
  <c r="L61" i="7"/>
  <c r="M61" i="7"/>
  <c r="N61" i="7"/>
  <c r="O61" i="7"/>
  <c r="P61" i="7"/>
  <c r="Q61" i="7"/>
  <c r="R61" i="7"/>
  <c r="S61" i="7"/>
  <c r="T61" i="7"/>
  <c r="U61" i="7"/>
  <c r="V61" i="7"/>
  <c r="W61" i="7"/>
  <c r="X61" i="7"/>
  <c r="Y61" i="7"/>
  <c r="Z61" i="7"/>
  <c r="AA61" i="7"/>
  <c r="AB61" i="7"/>
  <c r="AC61" i="7"/>
  <c r="AD61" i="7"/>
  <c r="AE61" i="7"/>
  <c r="AF61" i="7"/>
  <c r="G62" i="7"/>
  <c r="H62" i="7"/>
  <c r="I62" i="7"/>
  <c r="J62" i="7"/>
  <c r="K62" i="7"/>
  <c r="L62" i="7"/>
  <c r="M62" i="7"/>
  <c r="N62" i="7"/>
  <c r="O62" i="7"/>
  <c r="P62" i="7"/>
  <c r="Q62" i="7"/>
  <c r="R62" i="7"/>
  <c r="S62" i="7"/>
  <c r="T62" i="7"/>
  <c r="U62" i="7"/>
  <c r="V62" i="7"/>
  <c r="W62" i="7"/>
  <c r="X62" i="7"/>
  <c r="Y62" i="7"/>
  <c r="Z62" i="7"/>
  <c r="AA62" i="7"/>
  <c r="AB62" i="7"/>
  <c r="AC62" i="7"/>
  <c r="AD62" i="7"/>
  <c r="AE62" i="7"/>
  <c r="AF62" i="7"/>
  <c r="G46" i="7"/>
  <c r="H46" i="7"/>
  <c r="I46" i="7"/>
  <c r="J46" i="7"/>
  <c r="K46" i="7"/>
  <c r="L46" i="7"/>
  <c r="M46" i="7"/>
  <c r="N46" i="7"/>
  <c r="O46" i="7"/>
  <c r="P46" i="7"/>
  <c r="Q46" i="7"/>
  <c r="R46" i="7"/>
  <c r="S46" i="7"/>
  <c r="T46" i="7"/>
  <c r="U46" i="7"/>
  <c r="V46" i="7"/>
  <c r="W46" i="7"/>
  <c r="X46" i="7"/>
  <c r="Y46" i="7"/>
  <c r="Z46" i="7"/>
  <c r="AA46" i="7"/>
  <c r="AB46" i="7"/>
  <c r="AC46" i="7"/>
  <c r="AD46" i="7"/>
  <c r="AE46" i="7"/>
  <c r="AF46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T47" i="7"/>
  <c r="U47" i="7"/>
  <c r="V47" i="7"/>
  <c r="W47" i="7"/>
  <c r="X47" i="7"/>
  <c r="Y47" i="7"/>
  <c r="Z47" i="7"/>
  <c r="AA47" i="7"/>
  <c r="AB47" i="7"/>
  <c r="AC47" i="7"/>
  <c r="AD47" i="7"/>
  <c r="AE47" i="7"/>
  <c r="AF47" i="7"/>
  <c r="G48" i="7"/>
  <c r="H48" i="7"/>
  <c r="I48" i="7"/>
  <c r="J48" i="7"/>
  <c r="K48" i="7"/>
  <c r="L48" i="7"/>
  <c r="M48" i="7"/>
  <c r="N48" i="7"/>
  <c r="O48" i="7"/>
  <c r="P48" i="7"/>
  <c r="Q48" i="7"/>
  <c r="R48" i="7"/>
  <c r="S48" i="7"/>
  <c r="T48" i="7"/>
  <c r="U48" i="7"/>
  <c r="V48" i="7"/>
  <c r="W48" i="7"/>
  <c r="X48" i="7"/>
  <c r="Y48" i="7"/>
  <c r="Z48" i="7"/>
  <c r="AA48" i="7"/>
  <c r="AB48" i="7"/>
  <c r="AC48" i="7"/>
  <c r="AD48" i="7"/>
  <c r="AE48" i="7"/>
  <c r="AF48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AD49" i="7"/>
  <c r="AE49" i="7"/>
  <c r="AF49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AD50" i="7"/>
  <c r="AE50" i="7"/>
  <c r="AF50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AD51" i="7"/>
  <c r="AE51" i="7"/>
  <c r="AF51" i="7"/>
  <c r="G52" i="7"/>
  <c r="H52" i="7"/>
  <c r="I52" i="7"/>
  <c r="J52" i="7"/>
  <c r="K52" i="7"/>
  <c r="L52" i="7"/>
  <c r="M52" i="7"/>
  <c r="N52" i="7"/>
  <c r="O52" i="7"/>
  <c r="P52" i="7"/>
  <c r="Q52" i="7"/>
  <c r="R52" i="7"/>
  <c r="S52" i="7"/>
  <c r="T52" i="7"/>
  <c r="U52" i="7"/>
  <c r="V52" i="7"/>
  <c r="W52" i="7"/>
  <c r="X52" i="7"/>
  <c r="Y52" i="7"/>
  <c r="Z52" i="7"/>
  <c r="AA52" i="7"/>
  <c r="AB52" i="7"/>
  <c r="AC52" i="7"/>
  <c r="AD52" i="7"/>
  <c r="AE52" i="7"/>
  <c r="AF52" i="7"/>
  <c r="G53" i="7"/>
  <c r="H53" i="7"/>
  <c r="I53" i="7"/>
  <c r="J53" i="7"/>
  <c r="K53" i="7"/>
  <c r="L53" i="7"/>
  <c r="M53" i="7"/>
  <c r="N53" i="7"/>
  <c r="O53" i="7"/>
  <c r="P53" i="7"/>
  <c r="Q53" i="7"/>
  <c r="R53" i="7"/>
  <c r="S53" i="7"/>
  <c r="T53" i="7"/>
  <c r="U53" i="7"/>
  <c r="V53" i="7"/>
  <c r="W53" i="7"/>
  <c r="X53" i="7"/>
  <c r="Y53" i="7"/>
  <c r="Z53" i="7"/>
  <c r="AA53" i="7"/>
  <c r="AB53" i="7"/>
  <c r="AC53" i="7"/>
  <c r="AD53" i="7"/>
  <c r="AE53" i="7"/>
  <c r="AF53" i="7"/>
  <c r="G54" i="7"/>
  <c r="H54" i="7"/>
  <c r="I54" i="7"/>
  <c r="J54" i="7"/>
  <c r="K54" i="7"/>
  <c r="L54" i="7"/>
  <c r="M54" i="7"/>
  <c r="N54" i="7"/>
  <c r="O54" i="7"/>
  <c r="P54" i="7"/>
  <c r="Q54" i="7"/>
  <c r="R54" i="7"/>
  <c r="S54" i="7"/>
  <c r="T54" i="7"/>
  <c r="U54" i="7"/>
  <c r="V54" i="7"/>
  <c r="W54" i="7"/>
  <c r="X54" i="7"/>
  <c r="Y54" i="7"/>
  <c r="Z54" i="7"/>
  <c r="AA54" i="7"/>
  <c r="AB54" i="7"/>
  <c r="AC54" i="7"/>
  <c r="AD54" i="7"/>
  <c r="AE54" i="7"/>
  <c r="AF54" i="7"/>
  <c r="G55" i="7"/>
  <c r="H55" i="7"/>
  <c r="I55" i="7"/>
  <c r="J55" i="7"/>
  <c r="K55" i="7"/>
  <c r="L55" i="7"/>
  <c r="M55" i="7"/>
  <c r="N55" i="7"/>
  <c r="O55" i="7"/>
  <c r="P55" i="7"/>
  <c r="Q55" i="7"/>
  <c r="R55" i="7"/>
  <c r="S55" i="7"/>
  <c r="T55" i="7"/>
  <c r="U55" i="7"/>
  <c r="V55" i="7"/>
  <c r="W55" i="7"/>
  <c r="X55" i="7"/>
  <c r="Y55" i="7"/>
  <c r="Z55" i="7"/>
  <c r="AA55" i="7"/>
  <c r="AB55" i="7"/>
  <c r="AC55" i="7"/>
  <c r="AD55" i="7"/>
  <c r="AE55" i="7"/>
  <c r="AF55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V45" i="7"/>
  <c r="W45" i="7"/>
  <c r="X45" i="7"/>
  <c r="Y45" i="7"/>
  <c r="Z45" i="7"/>
  <c r="AA45" i="7"/>
  <c r="AB45" i="7"/>
  <c r="AC45" i="7"/>
  <c r="AD45" i="7"/>
  <c r="AE45" i="7"/>
  <c r="AF45" i="7"/>
  <c r="G45" i="7"/>
  <c r="G41" i="7"/>
  <c r="H41" i="7"/>
  <c r="I41" i="7"/>
  <c r="J41" i="7"/>
  <c r="K41" i="7"/>
  <c r="L41" i="7"/>
  <c r="M41" i="7"/>
  <c r="N41" i="7"/>
  <c r="O41" i="7"/>
  <c r="P41" i="7"/>
  <c r="Q41" i="7"/>
  <c r="R41" i="7"/>
  <c r="S41" i="7"/>
  <c r="T41" i="7"/>
  <c r="U41" i="7"/>
  <c r="V41" i="7"/>
  <c r="W41" i="7"/>
  <c r="X41" i="7"/>
  <c r="Y41" i="7"/>
  <c r="Z41" i="7"/>
  <c r="AA41" i="7"/>
  <c r="AB41" i="7"/>
  <c r="AC41" i="7"/>
  <c r="AD41" i="7"/>
  <c r="AE41" i="7"/>
  <c r="AF41" i="7"/>
  <c r="G42" i="7"/>
  <c r="H42" i="7"/>
  <c r="I42" i="7"/>
  <c r="J42" i="7"/>
  <c r="K42" i="7"/>
  <c r="L42" i="7"/>
  <c r="M42" i="7"/>
  <c r="N42" i="7"/>
  <c r="O42" i="7"/>
  <c r="P42" i="7"/>
  <c r="Q42" i="7"/>
  <c r="R42" i="7"/>
  <c r="S42" i="7"/>
  <c r="T42" i="7"/>
  <c r="U42" i="7"/>
  <c r="V42" i="7"/>
  <c r="W42" i="7"/>
  <c r="X42" i="7"/>
  <c r="Y42" i="7"/>
  <c r="Z42" i="7"/>
  <c r="AA42" i="7"/>
  <c r="AB42" i="7"/>
  <c r="AC42" i="7"/>
  <c r="AD42" i="7"/>
  <c r="AE42" i="7"/>
  <c r="AF42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V40" i="7"/>
  <c r="W40" i="7"/>
  <c r="X40" i="7"/>
  <c r="Y40" i="7"/>
  <c r="Z40" i="7"/>
  <c r="AA40" i="7"/>
  <c r="AB40" i="7"/>
  <c r="AC40" i="7"/>
  <c r="AD40" i="7"/>
  <c r="AE40" i="7"/>
  <c r="AF40" i="7"/>
  <c r="G40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AF34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X36" i="7"/>
  <c r="Y36" i="7"/>
  <c r="Z36" i="7"/>
  <c r="AA36" i="7"/>
  <c r="AB36" i="7"/>
  <c r="AC36" i="7"/>
  <c r="AD36" i="7"/>
  <c r="AE36" i="7"/>
  <c r="AF36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G33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AF30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G24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G18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G13" i="7"/>
  <c r="B92" i="7"/>
  <c r="B93" i="7"/>
  <c r="B94" i="7"/>
  <c r="B91" i="7"/>
  <c r="B80" i="7"/>
  <c r="B81" i="7"/>
  <c r="B82" i="7"/>
  <c r="B83" i="7"/>
  <c r="B84" i="7"/>
  <c r="B85" i="7"/>
  <c r="B86" i="7"/>
  <c r="B87" i="7"/>
  <c r="B88" i="7"/>
  <c r="B78" i="7"/>
  <c r="B59" i="7"/>
  <c r="B60" i="7"/>
  <c r="B61" i="7"/>
  <c r="B62" i="7"/>
  <c r="B46" i="7"/>
  <c r="B47" i="7"/>
  <c r="B48" i="7"/>
  <c r="B49" i="7"/>
  <c r="B50" i="7"/>
  <c r="B51" i="7"/>
  <c r="B52" i="7"/>
  <c r="B53" i="7"/>
  <c r="B54" i="7"/>
  <c r="B55" i="7"/>
  <c r="B45" i="7"/>
  <c r="B41" i="7"/>
  <c r="B42" i="7"/>
  <c r="B40" i="7"/>
  <c r="B34" i="7"/>
  <c r="B35" i="7"/>
  <c r="B36" i="7"/>
  <c r="B37" i="7"/>
  <c r="B33" i="7"/>
  <c r="B25" i="7"/>
  <c r="B26" i="7"/>
  <c r="B27" i="7"/>
  <c r="B28" i="7"/>
  <c r="B29" i="7"/>
  <c r="B30" i="7"/>
  <c r="B24" i="7"/>
  <c r="B19" i="7"/>
  <c r="B20" i="7"/>
  <c r="B21" i="7"/>
  <c r="B18" i="7"/>
  <c r="B14" i="7"/>
  <c r="B15" i="7"/>
  <c r="B13" i="7"/>
  <c r="DG34" i="10"/>
  <c r="DG35" i="10"/>
  <c r="DG36" i="10"/>
  <c r="DG37" i="10"/>
  <c r="DG38" i="10"/>
  <c r="DG39" i="10"/>
  <c r="DG40" i="10"/>
  <c r="DG41" i="10"/>
  <c r="DG42" i="10"/>
  <c r="DG33" i="10"/>
  <c r="DG7" i="10"/>
  <c r="DG8" i="10"/>
  <c r="DG9" i="10"/>
  <c r="DG10" i="10"/>
  <c r="DG11" i="10"/>
  <c r="DG12" i="10"/>
  <c r="DG13" i="10"/>
  <c r="DG14" i="10"/>
  <c r="DG15" i="10"/>
  <c r="DG16" i="10"/>
  <c r="DG17" i="10"/>
  <c r="DG18" i="10"/>
  <c r="DG19" i="10"/>
  <c r="DG20" i="10"/>
  <c r="DG21" i="10"/>
  <c r="DG22" i="10"/>
  <c r="DG23" i="10"/>
  <c r="DG24" i="10"/>
  <c r="DG26" i="10"/>
  <c r="DG27" i="10"/>
  <c r="DG28" i="10"/>
  <c r="DG29" i="10"/>
  <c r="DG30" i="10"/>
  <c r="DG31" i="10"/>
  <c r="DG6" i="10"/>
  <c r="DC34" i="10"/>
  <c r="DC36" i="10"/>
  <c r="DC37" i="10"/>
  <c r="DC38" i="10"/>
  <c r="DC39" i="10"/>
  <c r="DC40" i="10"/>
  <c r="DC41" i="10"/>
  <c r="DC42" i="10"/>
  <c r="DC33" i="10"/>
  <c r="DC7" i="10"/>
  <c r="DC8" i="10"/>
  <c r="DC9" i="10"/>
  <c r="DC10" i="10"/>
  <c r="DC11" i="10"/>
  <c r="DC12" i="10"/>
  <c r="DC13" i="10"/>
  <c r="DC14" i="10"/>
  <c r="DC15" i="10"/>
  <c r="DC16" i="10"/>
  <c r="DC17" i="10"/>
  <c r="DC18" i="10"/>
  <c r="DC19" i="10"/>
  <c r="DC20" i="10"/>
  <c r="DC21" i="10"/>
  <c r="DC22" i="10"/>
  <c r="DC23" i="10"/>
  <c r="DC24" i="10"/>
  <c r="DC25" i="10"/>
  <c r="DC26" i="10"/>
  <c r="DC27" i="10"/>
  <c r="DC28" i="10"/>
  <c r="DC29" i="10"/>
  <c r="DC30" i="10"/>
  <c r="DC31" i="10"/>
  <c r="DC6" i="10"/>
  <c r="CY34" i="10"/>
  <c r="CY35" i="10"/>
  <c r="CY36" i="10"/>
  <c r="CY37" i="10"/>
  <c r="CY38" i="10"/>
  <c r="CY39" i="10"/>
  <c r="CY40" i="10"/>
  <c r="CY41" i="10"/>
  <c r="CY42" i="10"/>
  <c r="CY33" i="10"/>
  <c r="CY7" i="10"/>
  <c r="CY8" i="10"/>
  <c r="CY9" i="10"/>
  <c r="CY10" i="10"/>
  <c r="CY11" i="10"/>
  <c r="CY12" i="10"/>
  <c r="CY13" i="10"/>
  <c r="CY14" i="10"/>
  <c r="CY15" i="10"/>
  <c r="CY16" i="10"/>
  <c r="CY17" i="10"/>
  <c r="CY18" i="10"/>
  <c r="CY19" i="10"/>
  <c r="CY20" i="10"/>
  <c r="CY21" i="10"/>
  <c r="CY22" i="10"/>
  <c r="CY23" i="10"/>
  <c r="CY24" i="10"/>
  <c r="CY25" i="10"/>
  <c r="CY26" i="10"/>
  <c r="CY27" i="10"/>
  <c r="CY28" i="10"/>
  <c r="CY29" i="10"/>
  <c r="CY30" i="10"/>
  <c r="CY31" i="10"/>
  <c r="CY6" i="10"/>
  <c r="CU34" i="10"/>
  <c r="CU35" i="10"/>
  <c r="CU36" i="10"/>
  <c r="CU37" i="10"/>
  <c r="CU38" i="10"/>
  <c r="CU39" i="10"/>
  <c r="CU40" i="10"/>
  <c r="CU41" i="10"/>
  <c r="CU42" i="10"/>
  <c r="CU33" i="10"/>
  <c r="CU7" i="10"/>
  <c r="CU8" i="10"/>
  <c r="CU9" i="10"/>
  <c r="CU10" i="10"/>
  <c r="CU11" i="10"/>
  <c r="CU12" i="10"/>
  <c r="CU13" i="10"/>
  <c r="CU14" i="10"/>
  <c r="CU15" i="10"/>
  <c r="CU16" i="10"/>
  <c r="CU17" i="10"/>
  <c r="CU18" i="10"/>
  <c r="CU19" i="10"/>
  <c r="CU20" i="10"/>
  <c r="CU21" i="10"/>
  <c r="CU22" i="10"/>
  <c r="CU23" i="10"/>
  <c r="CU24" i="10"/>
  <c r="CU25" i="10"/>
  <c r="CU26" i="10"/>
  <c r="CU27" i="10"/>
  <c r="CU28" i="10"/>
  <c r="CU29" i="10"/>
  <c r="CU30" i="10"/>
  <c r="CU31" i="10"/>
  <c r="CU6" i="10"/>
  <c r="CQ34" i="10"/>
  <c r="CQ35" i="10"/>
  <c r="CQ36" i="10"/>
  <c r="CQ37" i="10"/>
  <c r="CQ38" i="10"/>
  <c r="CQ39" i="10"/>
  <c r="CQ40" i="10"/>
  <c r="CQ41" i="10"/>
  <c r="CQ42" i="10"/>
  <c r="CQ33" i="10"/>
  <c r="CQ7" i="10"/>
  <c r="CQ8" i="10"/>
  <c r="CQ9" i="10"/>
  <c r="CQ10" i="10"/>
  <c r="CQ11" i="10"/>
  <c r="CQ12" i="10"/>
  <c r="CQ13" i="10"/>
  <c r="CQ14" i="10"/>
  <c r="CQ15" i="10"/>
  <c r="CQ16" i="10"/>
  <c r="CQ17" i="10"/>
  <c r="CQ18" i="10"/>
  <c r="CQ19" i="10"/>
  <c r="CQ20" i="10"/>
  <c r="CQ21" i="10"/>
  <c r="CQ22" i="10"/>
  <c r="CQ23" i="10"/>
  <c r="CQ24" i="10"/>
  <c r="CQ25" i="10"/>
  <c r="CQ26" i="10"/>
  <c r="CQ27" i="10"/>
  <c r="CQ28" i="10"/>
  <c r="CQ29" i="10"/>
  <c r="CQ30" i="10"/>
  <c r="CQ31" i="10"/>
  <c r="CQ6" i="10"/>
  <c r="CM34" i="10"/>
  <c r="CM35" i="10"/>
  <c r="CM36" i="10"/>
  <c r="CM37" i="10"/>
  <c r="CM38" i="10"/>
  <c r="CM39" i="10"/>
  <c r="CM40" i="10"/>
  <c r="CM41" i="10"/>
  <c r="CM42" i="10"/>
  <c r="CM33" i="10"/>
  <c r="CM7" i="10"/>
  <c r="CM8" i="10"/>
  <c r="CM9" i="10"/>
  <c r="CM10" i="10"/>
  <c r="CM11" i="10"/>
  <c r="CM12" i="10"/>
  <c r="CM13" i="10"/>
  <c r="CM14" i="10"/>
  <c r="CM15" i="10"/>
  <c r="CM16" i="10"/>
  <c r="CM17" i="10"/>
  <c r="CM18" i="10"/>
  <c r="CM19" i="10"/>
  <c r="CM20" i="10"/>
  <c r="CM21" i="10"/>
  <c r="CM22" i="10"/>
  <c r="CM23" i="10"/>
  <c r="CM24" i="10"/>
  <c r="CM25" i="10"/>
  <c r="CM26" i="10"/>
  <c r="CM27" i="10"/>
  <c r="CM28" i="10"/>
  <c r="CM29" i="10"/>
  <c r="CM30" i="10"/>
  <c r="CM31" i="10"/>
  <c r="CM6" i="10"/>
  <c r="CI34" i="10"/>
  <c r="CI35" i="10"/>
  <c r="CI36" i="10"/>
  <c r="CI37" i="10"/>
  <c r="CI38" i="10"/>
  <c r="CI39" i="10"/>
  <c r="CI40" i="10"/>
  <c r="CI41" i="10"/>
  <c r="CI42" i="10"/>
  <c r="CI33" i="10"/>
  <c r="CI7" i="10"/>
  <c r="CI8" i="10"/>
  <c r="CI9" i="10"/>
  <c r="CI10" i="10"/>
  <c r="CI11" i="10"/>
  <c r="CI12" i="10"/>
  <c r="CI13" i="10"/>
  <c r="CI14" i="10"/>
  <c r="CI15" i="10"/>
  <c r="CI16" i="10"/>
  <c r="CI17" i="10"/>
  <c r="CI18" i="10"/>
  <c r="CI19" i="10"/>
  <c r="CI20" i="10"/>
  <c r="CI21" i="10"/>
  <c r="CI22" i="10"/>
  <c r="CI23" i="10"/>
  <c r="CI24" i="10"/>
  <c r="CI25" i="10"/>
  <c r="CI26" i="10"/>
  <c r="CI27" i="10"/>
  <c r="CI28" i="10"/>
  <c r="CI29" i="10"/>
  <c r="CI30" i="10"/>
  <c r="CI31" i="10"/>
  <c r="CI6" i="10"/>
  <c r="CE34" i="10"/>
  <c r="CE35" i="10"/>
  <c r="CE36" i="10"/>
  <c r="CE37" i="10"/>
  <c r="CE38" i="10"/>
  <c r="CE39" i="10"/>
  <c r="CE40" i="10"/>
  <c r="CE41" i="10"/>
  <c r="CE42" i="10"/>
  <c r="CE33" i="10"/>
  <c r="CE7" i="10"/>
  <c r="CE8" i="10"/>
  <c r="CE9" i="10"/>
  <c r="CE10" i="10"/>
  <c r="CE11" i="10"/>
  <c r="CE12" i="10"/>
  <c r="CE13" i="10"/>
  <c r="CE14" i="10"/>
  <c r="CE15" i="10"/>
  <c r="CE16" i="10"/>
  <c r="CE17" i="10"/>
  <c r="CE18" i="10"/>
  <c r="CE19" i="10"/>
  <c r="CE20" i="10"/>
  <c r="CE21" i="10"/>
  <c r="CE22" i="10"/>
  <c r="CE23" i="10"/>
  <c r="CE24" i="10"/>
  <c r="CE25" i="10"/>
  <c r="CE26" i="10"/>
  <c r="CE27" i="10"/>
  <c r="CE28" i="10"/>
  <c r="CE29" i="10"/>
  <c r="CE30" i="10"/>
  <c r="CE31" i="10"/>
  <c r="CE6" i="10"/>
  <c r="CA34" i="10"/>
  <c r="CA35" i="10"/>
  <c r="CA36" i="10"/>
  <c r="CA37" i="10"/>
  <c r="CA38" i="10"/>
  <c r="CA39" i="10"/>
  <c r="CA40" i="10"/>
  <c r="CA41" i="10"/>
  <c r="CA42" i="10"/>
  <c r="CA33" i="10"/>
  <c r="CA31" i="10"/>
  <c r="CA7" i="10"/>
  <c r="CA8" i="10"/>
  <c r="CA9" i="10"/>
  <c r="CA10" i="10"/>
  <c r="CA11" i="10"/>
  <c r="CA12" i="10"/>
  <c r="CA13" i="10"/>
  <c r="CA14" i="10"/>
  <c r="CA15" i="10"/>
  <c r="CA16" i="10"/>
  <c r="CA17" i="10"/>
  <c r="CA18" i="10"/>
  <c r="CA19" i="10"/>
  <c r="CA20" i="10"/>
  <c r="CA21" i="10"/>
  <c r="CA22" i="10"/>
  <c r="CA23" i="10"/>
  <c r="CA24" i="10"/>
  <c r="CA25" i="10"/>
  <c r="CA26" i="10"/>
  <c r="CA27" i="10"/>
  <c r="CA28" i="10"/>
  <c r="CA29" i="10"/>
  <c r="CA30" i="10"/>
  <c r="CA6" i="10"/>
  <c r="BW34" i="10"/>
  <c r="BW35" i="10"/>
  <c r="BW36" i="10"/>
  <c r="BW37" i="10"/>
  <c r="BW38" i="10"/>
  <c r="BW39" i="10"/>
  <c r="BW40" i="10"/>
  <c r="BW41" i="10"/>
  <c r="BW42" i="10"/>
  <c r="BW33" i="10"/>
  <c r="BW7" i="10"/>
  <c r="BW8" i="10"/>
  <c r="BW9" i="10"/>
  <c r="BW10" i="10"/>
  <c r="BW11" i="10"/>
  <c r="BW12" i="10"/>
  <c r="BW13" i="10"/>
  <c r="BW14" i="10"/>
  <c r="BW15" i="10"/>
  <c r="BW16" i="10"/>
  <c r="BW17" i="10"/>
  <c r="BW18" i="10"/>
  <c r="BW19" i="10"/>
  <c r="BW20" i="10"/>
  <c r="BW21" i="10"/>
  <c r="BW22" i="10"/>
  <c r="BW23" i="10"/>
  <c r="BW24" i="10"/>
  <c r="BW25" i="10"/>
  <c r="BW26" i="10"/>
  <c r="BW27" i="10"/>
  <c r="BW28" i="10"/>
  <c r="BW29" i="10"/>
  <c r="BW30" i="10"/>
  <c r="BW31" i="10"/>
  <c r="BW6" i="10"/>
  <c r="BS34" i="10"/>
  <c r="BS35" i="10"/>
  <c r="BS36" i="10"/>
  <c r="BS37" i="10"/>
  <c r="BS38" i="10"/>
  <c r="BS39" i="10"/>
  <c r="BS40" i="10"/>
  <c r="BS41" i="10"/>
  <c r="BS42" i="10"/>
  <c r="BS33" i="10"/>
  <c r="BS7" i="10"/>
  <c r="BS8" i="10"/>
  <c r="BS9" i="10"/>
  <c r="BS10" i="10"/>
  <c r="BS11" i="10"/>
  <c r="BS12" i="10"/>
  <c r="BS13" i="10"/>
  <c r="BS14" i="10"/>
  <c r="BS15" i="10"/>
  <c r="BS16" i="10"/>
  <c r="BS17" i="10"/>
  <c r="BS18" i="10"/>
  <c r="BS19" i="10"/>
  <c r="BS20" i="10"/>
  <c r="BS21" i="10"/>
  <c r="BS22" i="10"/>
  <c r="BS23" i="10"/>
  <c r="BS24" i="10"/>
  <c r="BS25" i="10"/>
  <c r="BS26" i="10"/>
  <c r="BS27" i="10"/>
  <c r="BS28" i="10"/>
  <c r="BS29" i="10"/>
  <c r="BS30" i="10"/>
  <c r="BS31" i="10"/>
  <c r="BS6" i="10"/>
  <c r="BO34" i="10"/>
  <c r="BO35" i="10"/>
  <c r="BO36" i="10"/>
  <c r="BO37" i="10"/>
  <c r="BO38" i="10"/>
  <c r="BO39" i="10"/>
  <c r="BO40" i="10"/>
  <c r="BO41" i="10"/>
  <c r="BO42" i="10"/>
  <c r="BO33" i="10"/>
  <c r="BO7" i="10"/>
  <c r="BO8" i="10"/>
  <c r="BO9" i="10"/>
  <c r="BO10" i="10"/>
  <c r="BO11" i="10"/>
  <c r="BO12" i="10"/>
  <c r="BO13" i="10"/>
  <c r="BO14" i="10"/>
  <c r="BO15" i="10"/>
  <c r="BO16" i="10"/>
  <c r="BO17" i="10"/>
  <c r="BO18" i="10"/>
  <c r="BO19" i="10"/>
  <c r="BO20" i="10"/>
  <c r="BO21" i="10"/>
  <c r="BO22" i="10"/>
  <c r="BO23" i="10"/>
  <c r="BO24" i="10"/>
  <c r="BO25" i="10"/>
  <c r="BO26" i="10"/>
  <c r="BO27" i="10"/>
  <c r="BO28" i="10"/>
  <c r="BO29" i="10"/>
  <c r="BO30" i="10"/>
  <c r="BO31" i="10"/>
  <c r="BO6" i="10"/>
  <c r="BK34" i="10"/>
  <c r="BK35" i="10"/>
  <c r="BK36" i="10"/>
  <c r="BK37" i="10"/>
  <c r="BK38" i="10"/>
  <c r="BK39" i="10"/>
  <c r="BK40" i="10"/>
  <c r="BK41" i="10"/>
  <c r="BK42" i="10"/>
  <c r="BK33" i="10"/>
  <c r="BK7" i="10"/>
  <c r="BK8" i="10"/>
  <c r="BK9" i="10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K28" i="10"/>
  <c r="BK29" i="10"/>
  <c r="BK30" i="10"/>
  <c r="BK31" i="10"/>
  <c r="BK6" i="10"/>
  <c r="BG34" i="10"/>
  <c r="BG35" i="10"/>
  <c r="BG36" i="10"/>
  <c r="BG37" i="10"/>
  <c r="BG38" i="10"/>
  <c r="BG39" i="10"/>
  <c r="BG40" i="10"/>
  <c r="BG41" i="10"/>
  <c r="BG42" i="10"/>
  <c r="BG33" i="10"/>
  <c r="BG7" i="10"/>
  <c r="BG8" i="10"/>
  <c r="BG9" i="10"/>
  <c r="BG10" i="10"/>
  <c r="BG11" i="10"/>
  <c r="BG12" i="10"/>
  <c r="BG13" i="10"/>
  <c r="BG14" i="10"/>
  <c r="BG15" i="10"/>
  <c r="BG16" i="10"/>
  <c r="BG17" i="10"/>
  <c r="BG18" i="10"/>
  <c r="BG19" i="10"/>
  <c r="BG20" i="10"/>
  <c r="BG21" i="10"/>
  <c r="BG22" i="10"/>
  <c r="BG23" i="10"/>
  <c r="BG24" i="10"/>
  <c r="BG25" i="10"/>
  <c r="BG26" i="10"/>
  <c r="BG27" i="10"/>
  <c r="BG28" i="10"/>
  <c r="BG29" i="10"/>
  <c r="BG30" i="10"/>
  <c r="BG31" i="10"/>
  <c r="BG6" i="10"/>
  <c r="BC34" i="10"/>
  <c r="BC35" i="10"/>
  <c r="BC36" i="10"/>
  <c r="BC37" i="10"/>
  <c r="BC38" i="10"/>
  <c r="BC39" i="10"/>
  <c r="BC40" i="10"/>
  <c r="BC41" i="10"/>
  <c r="BC42" i="10"/>
  <c r="BC33" i="10"/>
  <c r="BC7" i="10"/>
  <c r="BC8" i="10"/>
  <c r="BC9" i="10"/>
  <c r="BC10" i="10"/>
  <c r="BC11" i="10"/>
  <c r="BC12" i="10"/>
  <c r="BC13" i="10"/>
  <c r="BC14" i="10"/>
  <c r="BC15" i="10"/>
  <c r="BC16" i="10"/>
  <c r="BC17" i="10"/>
  <c r="BC18" i="10"/>
  <c r="BC19" i="10"/>
  <c r="BC20" i="10"/>
  <c r="BC21" i="10"/>
  <c r="BC22" i="10"/>
  <c r="BC23" i="10"/>
  <c r="BC24" i="10"/>
  <c r="BC25" i="10"/>
  <c r="BC26" i="10"/>
  <c r="BC27" i="10"/>
  <c r="BC28" i="10"/>
  <c r="BC29" i="10"/>
  <c r="BC30" i="10"/>
  <c r="BC31" i="10"/>
  <c r="BC6" i="10"/>
  <c r="AY34" i="10"/>
  <c r="AY35" i="10"/>
  <c r="AY36" i="10"/>
  <c r="AY37" i="10"/>
  <c r="AY38" i="10"/>
  <c r="AY39" i="10"/>
  <c r="AY40" i="10"/>
  <c r="AY41" i="10"/>
  <c r="AY42" i="10"/>
  <c r="AY33" i="10"/>
  <c r="AY7" i="10"/>
  <c r="AY8" i="10"/>
  <c r="AY9" i="10"/>
  <c r="AY10" i="10"/>
  <c r="AY11" i="10"/>
  <c r="AY12" i="10"/>
  <c r="AY13" i="10"/>
  <c r="AY14" i="10"/>
  <c r="AY15" i="10"/>
  <c r="AY16" i="10"/>
  <c r="AY17" i="10"/>
  <c r="AY18" i="10"/>
  <c r="AY19" i="10"/>
  <c r="AY20" i="10"/>
  <c r="AY21" i="10"/>
  <c r="AY22" i="10"/>
  <c r="AY23" i="10"/>
  <c r="AY24" i="10"/>
  <c r="AY25" i="10"/>
  <c r="AY26" i="10"/>
  <c r="AY27" i="10"/>
  <c r="AY28" i="10"/>
  <c r="AY29" i="10"/>
  <c r="AY30" i="10"/>
  <c r="AY31" i="10"/>
  <c r="AY6" i="10"/>
  <c r="AU34" i="10"/>
  <c r="AU35" i="10"/>
  <c r="AU36" i="10"/>
  <c r="AU37" i="10"/>
  <c r="AU38" i="10"/>
  <c r="AU39" i="10"/>
  <c r="AU40" i="10"/>
  <c r="AU41" i="10"/>
  <c r="AU42" i="10"/>
  <c r="AU33" i="10"/>
  <c r="AU7" i="10"/>
  <c r="AU8" i="10"/>
  <c r="AU9" i="10"/>
  <c r="AU10" i="10"/>
  <c r="AU11" i="10"/>
  <c r="AU12" i="10"/>
  <c r="AU13" i="10"/>
  <c r="AU14" i="10"/>
  <c r="AU15" i="10"/>
  <c r="AU16" i="10"/>
  <c r="AU17" i="10"/>
  <c r="AU18" i="10"/>
  <c r="AU19" i="10"/>
  <c r="AU20" i="10"/>
  <c r="AU21" i="10"/>
  <c r="AU22" i="10"/>
  <c r="AU23" i="10"/>
  <c r="AU24" i="10"/>
  <c r="AU25" i="10"/>
  <c r="AU26" i="10"/>
  <c r="AU27" i="10"/>
  <c r="AU28" i="10"/>
  <c r="AU29" i="10"/>
  <c r="AU30" i="10"/>
  <c r="AU31" i="10"/>
  <c r="AU6" i="10"/>
  <c r="AQ34" i="10"/>
  <c r="AQ35" i="10"/>
  <c r="AQ36" i="10"/>
  <c r="AQ37" i="10"/>
  <c r="AQ38" i="10"/>
  <c r="AQ39" i="10"/>
  <c r="AQ40" i="10"/>
  <c r="AQ41" i="10"/>
  <c r="AQ42" i="10"/>
  <c r="AQ33" i="10"/>
  <c r="AQ7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27" i="10"/>
  <c r="AQ28" i="10"/>
  <c r="AQ29" i="10"/>
  <c r="AQ30" i="10"/>
  <c r="AQ31" i="10"/>
  <c r="AQ6" i="10"/>
  <c r="AM34" i="10"/>
  <c r="AM35" i="10"/>
  <c r="AM36" i="10"/>
  <c r="AM37" i="10"/>
  <c r="AM38" i="10"/>
  <c r="AM39" i="10"/>
  <c r="AM40" i="10"/>
  <c r="AM41" i="10"/>
  <c r="AM42" i="10"/>
  <c r="AM33" i="10"/>
  <c r="AM7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27" i="10"/>
  <c r="AM28" i="10"/>
  <c r="AM29" i="10"/>
  <c r="AM30" i="10"/>
  <c r="AM31" i="10"/>
  <c r="AM6" i="10"/>
  <c r="AI34" i="10"/>
  <c r="AI35" i="10"/>
  <c r="AI36" i="10"/>
  <c r="AI37" i="10"/>
  <c r="AI38" i="10"/>
  <c r="AI39" i="10"/>
  <c r="AI40" i="10"/>
  <c r="AI41" i="10"/>
  <c r="AI42" i="10"/>
  <c r="AI33" i="10"/>
  <c r="AI7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6" i="10"/>
  <c r="AE34" i="10"/>
  <c r="AE35" i="10"/>
  <c r="AE36" i="10"/>
  <c r="AE37" i="10"/>
  <c r="AE38" i="10"/>
  <c r="AE39" i="10"/>
  <c r="AE40" i="10"/>
  <c r="AE41" i="10"/>
  <c r="AE42" i="10"/>
  <c r="AE33" i="10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6" i="10"/>
  <c r="AA34" i="10"/>
  <c r="AA35" i="10"/>
  <c r="AA36" i="10"/>
  <c r="AA37" i="10"/>
  <c r="AA38" i="10"/>
  <c r="AA39" i="10"/>
  <c r="AA40" i="10"/>
  <c r="AA41" i="10"/>
  <c r="AA42" i="10"/>
  <c r="AA33" i="10"/>
  <c r="AA7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6" i="10"/>
  <c r="W34" i="10"/>
  <c r="W35" i="10"/>
  <c r="W36" i="10"/>
  <c r="W37" i="10"/>
  <c r="W38" i="10"/>
  <c r="W39" i="10"/>
  <c r="W40" i="10"/>
  <c r="W41" i="10"/>
  <c r="W42" i="10"/>
  <c r="W33" i="10"/>
  <c r="W7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6" i="10"/>
  <c r="S33" i="10"/>
  <c r="S34" i="10"/>
  <c r="S35" i="10"/>
  <c r="S36" i="10"/>
  <c r="S37" i="10"/>
  <c r="S38" i="10"/>
  <c r="S39" i="10"/>
  <c r="S40" i="10"/>
  <c r="S41" i="10"/>
  <c r="S42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3" i="10"/>
  <c r="O34" i="10"/>
  <c r="O35" i="10"/>
  <c r="O36" i="10"/>
  <c r="O37" i="10"/>
  <c r="O38" i="10"/>
  <c r="O39" i="10"/>
  <c r="O40" i="10"/>
  <c r="O41" i="10"/>
  <c r="O42" i="10"/>
  <c r="O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3" i="10"/>
  <c r="G34" i="10"/>
  <c r="J34" i="10" s="1"/>
  <c r="G35" i="10"/>
  <c r="J35" i="10" s="1"/>
  <c r="G36" i="10"/>
  <c r="G37" i="10"/>
  <c r="M37" i="10" s="1"/>
  <c r="G38" i="10"/>
  <c r="M38" i="10" s="1"/>
  <c r="G39" i="10"/>
  <c r="M39" i="10" s="1"/>
  <c r="G40" i="10"/>
  <c r="M40" i="10" s="1"/>
  <c r="G41" i="10"/>
  <c r="M41" i="10" s="1"/>
  <c r="G42" i="10"/>
  <c r="M42" i="10" s="1"/>
  <c r="G6" i="10"/>
  <c r="C31" i="10"/>
  <c r="D7" i="10"/>
  <c r="D8" i="10"/>
  <c r="D9" i="10"/>
  <c r="D10" i="10"/>
  <c r="D11" i="10"/>
  <c r="D12" i="10"/>
  <c r="D13" i="10"/>
  <c r="D14" i="10"/>
  <c r="D15" i="10"/>
  <c r="D16" i="10"/>
  <c r="D17" i="10"/>
  <c r="D33" i="10"/>
  <c r="D35" i="10"/>
  <c r="D36" i="10"/>
  <c r="D37" i="10"/>
  <c r="D38" i="10"/>
  <c r="D39" i="10"/>
  <c r="D40" i="10"/>
  <c r="D41" i="10"/>
  <c r="D42" i="10"/>
  <c r="D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30" i="10"/>
  <c r="C33" i="10"/>
  <c r="C34" i="10"/>
  <c r="C35" i="10"/>
  <c r="C36" i="10"/>
  <c r="C37" i="10"/>
  <c r="C38" i="10"/>
  <c r="C39" i="10"/>
  <c r="C40" i="10"/>
  <c r="C41" i="10"/>
  <c r="C42" i="10"/>
  <c r="C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3" i="10"/>
  <c r="B34" i="10"/>
  <c r="B35" i="10"/>
  <c r="B36" i="10"/>
  <c r="B37" i="10"/>
  <c r="B38" i="10"/>
  <c r="B39" i="10"/>
  <c r="B40" i="10"/>
  <c r="B41" i="10"/>
  <c r="B42" i="10"/>
  <c r="B6" i="10"/>
  <c r="A34" i="10"/>
  <c r="A35" i="10"/>
  <c r="A36" i="10"/>
  <c r="A37" i="10"/>
  <c r="A38" i="10"/>
  <c r="A39" i="10"/>
  <c r="A40" i="10"/>
  <c r="A41" i="10"/>
  <c r="A42" i="10"/>
  <c r="A7" i="10"/>
  <c r="A8" i="10"/>
  <c r="A9" i="10"/>
  <c r="A10" i="10"/>
  <c r="A11" i="10"/>
  <c r="A12" i="10"/>
  <c r="A13" i="10"/>
  <c r="A14" i="10"/>
  <c r="A15" i="10"/>
  <c r="A17" i="10"/>
  <c r="A18" i="10"/>
  <c r="A19" i="10"/>
  <c r="A20" i="10"/>
  <c r="A21" i="10"/>
  <c r="A22" i="10"/>
  <c r="A23" i="10"/>
  <c r="A24" i="10"/>
  <c r="A26" i="10"/>
  <c r="A27" i="10"/>
  <c r="A28" i="10"/>
  <c r="A29" i="10"/>
  <c r="A30" i="10"/>
  <c r="A31" i="10"/>
  <c r="A1" i="10"/>
  <c r="A5" i="7" s="1"/>
  <c r="DH42" i="10"/>
  <c r="DF42" i="10" s="1"/>
  <c r="CZ42" i="10"/>
  <c r="CX42" i="10" s="1"/>
  <c r="CV42" i="10"/>
  <c r="CT42" i="10" s="1"/>
  <c r="CR42" i="10"/>
  <c r="CP42" i="10" s="1"/>
  <c r="CN42" i="10"/>
  <c r="CL42" i="10" s="1"/>
  <c r="CJ42" i="10"/>
  <c r="CH42" i="10" s="1"/>
  <c r="CF42" i="10"/>
  <c r="CD42" i="10" s="1"/>
  <c r="CB42" i="10"/>
  <c r="BZ42" i="10" s="1"/>
  <c r="BX42" i="10"/>
  <c r="BV42" i="10" s="1"/>
  <c r="BT42" i="10"/>
  <c r="BR42" i="10" s="1"/>
  <c r="BP42" i="10"/>
  <c r="BN42" i="10" s="1"/>
  <c r="BL42" i="10"/>
  <c r="BJ42" i="10" s="1"/>
  <c r="BH42" i="10"/>
  <c r="BF42" i="10" s="1"/>
  <c r="BD42" i="10"/>
  <c r="BB42" i="10" s="1"/>
  <c r="AZ42" i="10"/>
  <c r="AX42" i="10" s="1"/>
  <c r="AV42" i="10"/>
  <c r="AT42" i="10" s="1"/>
  <c r="AR42" i="10"/>
  <c r="AP42" i="10" s="1"/>
  <c r="AN42" i="10"/>
  <c r="AL42" i="10" s="1"/>
  <c r="AJ42" i="10"/>
  <c r="AH42" i="10" s="1"/>
  <c r="AF42" i="10"/>
  <c r="AD42" i="10" s="1"/>
  <c r="AB42" i="10"/>
  <c r="Z42" i="10" s="1"/>
  <c r="X42" i="10"/>
  <c r="V42" i="10" s="1"/>
  <c r="T42" i="10"/>
  <c r="R42" i="10" s="1"/>
  <c r="P42" i="10"/>
  <c r="N42" i="10" s="1"/>
  <c r="DH41" i="10"/>
  <c r="DF41" i="10" s="1"/>
  <c r="CZ41" i="10"/>
  <c r="CX41" i="10" s="1"/>
  <c r="CV41" i="10"/>
  <c r="CT41" i="10" s="1"/>
  <c r="CR41" i="10"/>
  <c r="CP41" i="10" s="1"/>
  <c r="CN41" i="10"/>
  <c r="CL41" i="10" s="1"/>
  <c r="CJ41" i="10"/>
  <c r="CH41" i="10" s="1"/>
  <c r="CF41" i="10"/>
  <c r="CD41" i="10" s="1"/>
  <c r="CB41" i="10"/>
  <c r="BZ41" i="10" s="1"/>
  <c r="BX41" i="10"/>
  <c r="BV41" i="10" s="1"/>
  <c r="BT41" i="10"/>
  <c r="BR41" i="10" s="1"/>
  <c r="BP41" i="10"/>
  <c r="BN41" i="10" s="1"/>
  <c r="BL41" i="10"/>
  <c r="BJ41" i="10" s="1"/>
  <c r="BH41" i="10"/>
  <c r="BF41" i="10" s="1"/>
  <c r="BD41" i="10"/>
  <c r="BB41" i="10" s="1"/>
  <c r="AZ41" i="10"/>
  <c r="AX41" i="10" s="1"/>
  <c r="AV41" i="10"/>
  <c r="AT41" i="10" s="1"/>
  <c r="AR41" i="10"/>
  <c r="AP41" i="10" s="1"/>
  <c r="AN41" i="10"/>
  <c r="AL41" i="10" s="1"/>
  <c r="AJ41" i="10"/>
  <c r="AH41" i="10" s="1"/>
  <c r="AF41" i="10"/>
  <c r="AD41" i="10" s="1"/>
  <c r="AB41" i="10"/>
  <c r="Z41" i="10" s="1"/>
  <c r="X41" i="10"/>
  <c r="V41" i="10" s="1"/>
  <c r="T41" i="10"/>
  <c r="R41" i="10" s="1"/>
  <c r="P41" i="10"/>
  <c r="N41" i="10" s="1"/>
  <c r="DH40" i="10"/>
  <c r="DF40" i="10" s="1"/>
  <c r="CZ40" i="10"/>
  <c r="CX40" i="10" s="1"/>
  <c r="CV40" i="10"/>
  <c r="CT40" i="10" s="1"/>
  <c r="CR40" i="10"/>
  <c r="CP40" i="10" s="1"/>
  <c r="CN40" i="10"/>
  <c r="CL40" i="10" s="1"/>
  <c r="CJ40" i="10"/>
  <c r="CH40" i="10" s="1"/>
  <c r="CF40" i="10"/>
  <c r="CD40" i="10" s="1"/>
  <c r="CB40" i="10"/>
  <c r="BZ40" i="10" s="1"/>
  <c r="BX40" i="10"/>
  <c r="BV40" i="10" s="1"/>
  <c r="BT40" i="10"/>
  <c r="BR40" i="10" s="1"/>
  <c r="BP40" i="10"/>
  <c r="BN40" i="10" s="1"/>
  <c r="BL40" i="10"/>
  <c r="BJ40" i="10" s="1"/>
  <c r="BH40" i="10"/>
  <c r="BF40" i="10" s="1"/>
  <c r="BD40" i="10"/>
  <c r="BB40" i="10" s="1"/>
  <c r="AZ40" i="10"/>
  <c r="AX40" i="10" s="1"/>
  <c r="AV40" i="10"/>
  <c r="AT40" i="10" s="1"/>
  <c r="AR40" i="10"/>
  <c r="AP40" i="10" s="1"/>
  <c r="AN40" i="10"/>
  <c r="AL40" i="10" s="1"/>
  <c r="AJ40" i="10"/>
  <c r="AH40" i="10" s="1"/>
  <c r="AF40" i="10"/>
  <c r="AD40" i="10" s="1"/>
  <c r="AB40" i="10"/>
  <c r="Z40" i="10" s="1"/>
  <c r="X40" i="10"/>
  <c r="V40" i="10" s="1"/>
  <c r="T40" i="10"/>
  <c r="R40" i="10" s="1"/>
  <c r="P40" i="10"/>
  <c r="N40" i="10" s="1"/>
  <c r="DH39" i="10"/>
  <c r="DF39" i="10" s="1"/>
  <c r="CZ39" i="10"/>
  <c r="CX39" i="10" s="1"/>
  <c r="CV39" i="10"/>
  <c r="CT39" i="10" s="1"/>
  <c r="CR39" i="10"/>
  <c r="CP39" i="10" s="1"/>
  <c r="CN39" i="10"/>
  <c r="CL39" i="10" s="1"/>
  <c r="CJ39" i="10"/>
  <c r="CH39" i="10" s="1"/>
  <c r="CF39" i="10"/>
  <c r="CD39" i="10" s="1"/>
  <c r="CB39" i="10"/>
  <c r="BZ39" i="10" s="1"/>
  <c r="BX39" i="10"/>
  <c r="BV39" i="10" s="1"/>
  <c r="BT39" i="10"/>
  <c r="BR39" i="10" s="1"/>
  <c r="BP39" i="10"/>
  <c r="BN39" i="10" s="1"/>
  <c r="BL39" i="10"/>
  <c r="BJ39" i="10" s="1"/>
  <c r="BH39" i="10"/>
  <c r="BF39" i="10" s="1"/>
  <c r="BD39" i="10"/>
  <c r="BB39" i="10" s="1"/>
  <c r="AZ39" i="10"/>
  <c r="AX39" i="10" s="1"/>
  <c r="AV39" i="10"/>
  <c r="AT39" i="10" s="1"/>
  <c r="AR39" i="10"/>
  <c r="AP39" i="10" s="1"/>
  <c r="AN39" i="10"/>
  <c r="AL39" i="10" s="1"/>
  <c r="AJ39" i="10"/>
  <c r="AH39" i="10" s="1"/>
  <c r="AF39" i="10"/>
  <c r="AD39" i="10" s="1"/>
  <c r="AB39" i="10"/>
  <c r="Z39" i="10" s="1"/>
  <c r="X39" i="10"/>
  <c r="V39" i="10" s="1"/>
  <c r="T39" i="10"/>
  <c r="R39" i="10" s="1"/>
  <c r="P39" i="10"/>
  <c r="N39" i="10" s="1"/>
  <c r="DH38" i="10"/>
  <c r="DF38" i="10" s="1"/>
  <c r="DD38" i="10"/>
  <c r="DB38" i="10" s="1"/>
  <c r="CZ38" i="10"/>
  <c r="CX38" i="10" s="1"/>
  <c r="CV38" i="10"/>
  <c r="CT38" i="10" s="1"/>
  <c r="CR38" i="10"/>
  <c r="CP38" i="10" s="1"/>
  <c r="CN38" i="10"/>
  <c r="CL38" i="10" s="1"/>
  <c r="CJ38" i="10"/>
  <c r="CH38" i="10" s="1"/>
  <c r="CF38" i="10"/>
  <c r="CD38" i="10" s="1"/>
  <c r="CB38" i="10"/>
  <c r="BZ38" i="10" s="1"/>
  <c r="BX38" i="10"/>
  <c r="BV38" i="10" s="1"/>
  <c r="BT38" i="10"/>
  <c r="BR38" i="10" s="1"/>
  <c r="BP38" i="10"/>
  <c r="BN38" i="10" s="1"/>
  <c r="BL38" i="10"/>
  <c r="BJ38" i="10" s="1"/>
  <c r="BH38" i="10"/>
  <c r="BF38" i="10" s="1"/>
  <c r="BD38" i="10"/>
  <c r="BB38" i="10" s="1"/>
  <c r="AZ38" i="10"/>
  <c r="AX38" i="10" s="1"/>
  <c r="AV38" i="10"/>
  <c r="AT38" i="10" s="1"/>
  <c r="AR38" i="10"/>
  <c r="AP38" i="10" s="1"/>
  <c r="AN38" i="10"/>
  <c r="AL38" i="10" s="1"/>
  <c r="AJ38" i="10"/>
  <c r="AH38" i="10" s="1"/>
  <c r="AF38" i="10"/>
  <c r="AD38" i="10" s="1"/>
  <c r="AB38" i="10"/>
  <c r="Z38" i="10" s="1"/>
  <c r="X38" i="10"/>
  <c r="V38" i="10" s="1"/>
  <c r="T38" i="10"/>
  <c r="R38" i="10" s="1"/>
  <c r="P38" i="10"/>
  <c r="N38" i="10" s="1"/>
  <c r="DH37" i="10"/>
  <c r="DF37" i="10" s="1"/>
  <c r="DD37" i="10"/>
  <c r="DB37" i="10" s="1"/>
  <c r="CZ37" i="10"/>
  <c r="CX37" i="10" s="1"/>
  <c r="CV37" i="10"/>
  <c r="CT37" i="10" s="1"/>
  <c r="CR37" i="10"/>
  <c r="CP37" i="10" s="1"/>
  <c r="CN37" i="10"/>
  <c r="CL37" i="10" s="1"/>
  <c r="CJ37" i="10"/>
  <c r="CH37" i="10" s="1"/>
  <c r="CF37" i="10"/>
  <c r="CD37" i="10" s="1"/>
  <c r="CB37" i="10"/>
  <c r="BZ37" i="10" s="1"/>
  <c r="BX37" i="10"/>
  <c r="BV37" i="10" s="1"/>
  <c r="BT37" i="10"/>
  <c r="BR37" i="10" s="1"/>
  <c r="BP37" i="10"/>
  <c r="BN37" i="10" s="1"/>
  <c r="BL37" i="10"/>
  <c r="BJ37" i="10" s="1"/>
  <c r="BH37" i="10"/>
  <c r="BF37" i="10" s="1"/>
  <c r="BD37" i="10"/>
  <c r="BB37" i="10" s="1"/>
  <c r="AZ37" i="10"/>
  <c r="AX37" i="10" s="1"/>
  <c r="AV37" i="10"/>
  <c r="AT37" i="10" s="1"/>
  <c r="AR37" i="10"/>
  <c r="AP37" i="10" s="1"/>
  <c r="AN37" i="10"/>
  <c r="AL37" i="10" s="1"/>
  <c r="AJ37" i="10"/>
  <c r="AH37" i="10" s="1"/>
  <c r="AF37" i="10"/>
  <c r="AD37" i="10" s="1"/>
  <c r="AB37" i="10"/>
  <c r="Z37" i="10" s="1"/>
  <c r="X37" i="10"/>
  <c r="V37" i="10" s="1"/>
  <c r="T37" i="10"/>
  <c r="R37" i="10" s="1"/>
  <c r="P37" i="10"/>
  <c r="N37" i="10" s="1"/>
  <c r="DH36" i="10"/>
  <c r="DF36" i="10" s="1"/>
  <c r="CZ36" i="10"/>
  <c r="CX36" i="10" s="1"/>
  <c r="CV36" i="10"/>
  <c r="CT36" i="10" s="1"/>
  <c r="CR36" i="10"/>
  <c r="CP36" i="10" s="1"/>
  <c r="CN36" i="10"/>
  <c r="CL36" i="10" s="1"/>
  <c r="CJ36" i="10"/>
  <c r="CH36" i="10" s="1"/>
  <c r="CF36" i="10"/>
  <c r="CD36" i="10" s="1"/>
  <c r="CB36" i="10"/>
  <c r="BZ36" i="10" s="1"/>
  <c r="BX36" i="10"/>
  <c r="BV36" i="10" s="1"/>
  <c r="BT36" i="10"/>
  <c r="BR36" i="10" s="1"/>
  <c r="BP36" i="10"/>
  <c r="BN36" i="10" s="1"/>
  <c r="BL36" i="10"/>
  <c r="BJ36" i="10" s="1"/>
  <c r="BH36" i="10"/>
  <c r="BF36" i="10" s="1"/>
  <c r="BD36" i="10"/>
  <c r="BB36" i="10" s="1"/>
  <c r="AZ36" i="10"/>
  <c r="AX36" i="10" s="1"/>
  <c r="AV36" i="10"/>
  <c r="AT36" i="10" s="1"/>
  <c r="AR36" i="10"/>
  <c r="AP36" i="10" s="1"/>
  <c r="AN36" i="10"/>
  <c r="AL36" i="10" s="1"/>
  <c r="AJ36" i="10"/>
  <c r="AH36" i="10" s="1"/>
  <c r="AF36" i="10"/>
  <c r="AD36" i="10" s="1"/>
  <c r="AB36" i="10"/>
  <c r="Z36" i="10" s="1"/>
  <c r="X36" i="10"/>
  <c r="V36" i="10" s="1"/>
  <c r="T36" i="10"/>
  <c r="R36" i="10" s="1"/>
  <c r="P36" i="10"/>
  <c r="N36" i="10" s="1"/>
  <c r="DH35" i="10"/>
  <c r="DF35" i="10" s="1"/>
  <c r="DD35" i="10"/>
  <c r="DB35" i="10" s="1"/>
  <c r="CZ35" i="10"/>
  <c r="CX35" i="10" s="1"/>
  <c r="CV35" i="10"/>
  <c r="CT35" i="10" s="1"/>
  <c r="CR35" i="10"/>
  <c r="CP35" i="10" s="1"/>
  <c r="CN35" i="10"/>
  <c r="CL35" i="10" s="1"/>
  <c r="CJ35" i="10"/>
  <c r="CH35" i="10" s="1"/>
  <c r="CF35" i="10"/>
  <c r="CD35" i="10" s="1"/>
  <c r="CB35" i="10"/>
  <c r="BZ35" i="10" s="1"/>
  <c r="BX35" i="10"/>
  <c r="BV35" i="10" s="1"/>
  <c r="BT35" i="10"/>
  <c r="BR35" i="10" s="1"/>
  <c r="BP35" i="10"/>
  <c r="BN35" i="10" s="1"/>
  <c r="BL35" i="10"/>
  <c r="BJ35" i="10" s="1"/>
  <c r="BH35" i="10"/>
  <c r="BF35" i="10" s="1"/>
  <c r="BD35" i="10"/>
  <c r="BB35" i="10" s="1"/>
  <c r="AZ35" i="10"/>
  <c r="AX35" i="10" s="1"/>
  <c r="AV35" i="10"/>
  <c r="AT35" i="10" s="1"/>
  <c r="AR35" i="10"/>
  <c r="AP35" i="10" s="1"/>
  <c r="AN35" i="10"/>
  <c r="AL35" i="10" s="1"/>
  <c r="AJ35" i="10"/>
  <c r="AH35" i="10" s="1"/>
  <c r="AF35" i="10"/>
  <c r="AD35" i="10" s="1"/>
  <c r="AB35" i="10"/>
  <c r="Z35" i="10" s="1"/>
  <c r="X35" i="10"/>
  <c r="V35" i="10" s="1"/>
  <c r="T35" i="10"/>
  <c r="R35" i="10" s="1"/>
  <c r="P35" i="10"/>
  <c r="N35" i="10" s="1"/>
  <c r="DH34" i="10"/>
  <c r="DF34" i="10" s="1"/>
  <c r="CZ34" i="10"/>
  <c r="CX34" i="10" s="1"/>
  <c r="CV34" i="10"/>
  <c r="CT34" i="10" s="1"/>
  <c r="CR34" i="10"/>
  <c r="CP34" i="10" s="1"/>
  <c r="CN34" i="10"/>
  <c r="CL34" i="10" s="1"/>
  <c r="CJ34" i="10"/>
  <c r="CH34" i="10" s="1"/>
  <c r="CF34" i="10"/>
  <c r="CD34" i="10" s="1"/>
  <c r="CB34" i="10"/>
  <c r="BZ34" i="10" s="1"/>
  <c r="BX34" i="10"/>
  <c r="BV34" i="10" s="1"/>
  <c r="BT34" i="10"/>
  <c r="BR34" i="10" s="1"/>
  <c r="BP34" i="10"/>
  <c r="BN34" i="10" s="1"/>
  <c r="BL34" i="10"/>
  <c r="BJ34" i="10" s="1"/>
  <c r="BH34" i="10"/>
  <c r="BF34" i="10" s="1"/>
  <c r="BD34" i="10"/>
  <c r="BB34" i="10" s="1"/>
  <c r="AZ34" i="10"/>
  <c r="AX34" i="10" s="1"/>
  <c r="AV34" i="10"/>
  <c r="AT34" i="10" s="1"/>
  <c r="AR34" i="10"/>
  <c r="AP34" i="10" s="1"/>
  <c r="AN34" i="10"/>
  <c r="AL34" i="10" s="1"/>
  <c r="AJ34" i="10"/>
  <c r="AH34" i="10" s="1"/>
  <c r="AF34" i="10"/>
  <c r="AD34" i="10" s="1"/>
  <c r="AB34" i="10"/>
  <c r="Z34" i="10" s="1"/>
  <c r="X34" i="10"/>
  <c r="V34" i="10" s="1"/>
  <c r="T34" i="10"/>
  <c r="R34" i="10" s="1"/>
  <c r="P34" i="10"/>
  <c r="N34" i="10" s="1"/>
  <c r="DH33" i="10"/>
  <c r="DF33" i="10" s="1"/>
  <c r="DD33" i="10"/>
  <c r="DB33" i="10" s="1"/>
  <c r="CZ33" i="10"/>
  <c r="CX33" i="10" s="1"/>
  <c r="CV33" i="10"/>
  <c r="CT33" i="10" s="1"/>
  <c r="CR33" i="10"/>
  <c r="CP33" i="10" s="1"/>
  <c r="CN33" i="10"/>
  <c r="CL33" i="10" s="1"/>
  <c r="CJ33" i="10"/>
  <c r="CH33" i="10" s="1"/>
  <c r="CF33" i="10"/>
  <c r="CD33" i="10" s="1"/>
  <c r="CB33" i="10"/>
  <c r="BZ33" i="10" s="1"/>
  <c r="BX33" i="10"/>
  <c r="BV33" i="10" s="1"/>
  <c r="BT33" i="10"/>
  <c r="BR33" i="10" s="1"/>
  <c r="BP33" i="10"/>
  <c r="BN33" i="10" s="1"/>
  <c r="BL33" i="10"/>
  <c r="BJ33" i="10" s="1"/>
  <c r="BH33" i="10"/>
  <c r="BF33" i="10" s="1"/>
  <c r="BD33" i="10"/>
  <c r="BB33" i="10" s="1"/>
  <c r="AZ33" i="10"/>
  <c r="AX33" i="10" s="1"/>
  <c r="AV33" i="10"/>
  <c r="AT33" i="10" s="1"/>
  <c r="AR33" i="10"/>
  <c r="AP33" i="10" s="1"/>
  <c r="AN33" i="10"/>
  <c r="AL33" i="10" s="1"/>
  <c r="AJ33" i="10"/>
  <c r="AH33" i="10" s="1"/>
  <c r="AF33" i="10"/>
  <c r="AD33" i="10" s="1"/>
  <c r="AB33" i="10"/>
  <c r="Z33" i="10" s="1"/>
  <c r="X33" i="10"/>
  <c r="V33" i="10" s="1"/>
  <c r="T33" i="10"/>
  <c r="R33" i="10" s="1"/>
  <c r="P33" i="10"/>
  <c r="N33" i="10" s="1"/>
  <c r="DH31" i="10"/>
  <c r="DF31" i="10" s="1"/>
  <c r="DD31" i="10"/>
  <c r="DB31" i="10" s="1"/>
  <c r="CZ31" i="10"/>
  <c r="CX31" i="10" s="1"/>
  <c r="CV31" i="10"/>
  <c r="CT31" i="10" s="1"/>
  <c r="CR31" i="10"/>
  <c r="CP31" i="10" s="1"/>
  <c r="CN31" i="10"/>
  <c r="CL31" i="10" s="1"/>
  <c r="CJ31" i="10"/>
  <c r="CH31" i="10" s="1"/>
  <c r="CF31" i="10"/>
  <c r="CD31" i="10" s="1"/>
  <c r="CB31" i="10"/>
  <c r="BZ31" i="10" s="1"/>
  <c r="BX31" i="10"/>
  <c r="BV31" i="10" s="1"/>
  <c r="BT31" i="10"/>
  <c r="BR31" i="10" s="1"/>
  <c r="BP31" i="10"/>
  <c r="BN31" i="10" s="1"/>
  <c r="BL31" i="10"/>
  <c r="BJ31" i="10" s="1"/>
  <c r="BH31" i="10"/>
  <c r="BF31" i="10" s="1"/>
  <c r="BD31" i="10"/>
  <c r="BB31" i="10" s="1"/>
  <c r="AZ31" i="10"/>
  <c r="AX31" i="10" s="1"/>
  <c r="AV31" i="10"/>
  <c r="AT31" i="10" s="1"/>
  <c r="AR31" i="10"/>
  <c r="AP31" i="10" s="1"/>
  <c r="AN31" i="10"/>
  <c r="AL31" i="10" s="1"/>
  <c r="AJ31" i="10"/>
  <c r="AH31" i="10" s="1"/>
  <c r="AF31" i="10"/>
  <c r="AD31" i="10" s="1"/>
  <c r="AB31" i="10"/>
  <c r="Z31" i="10" s="1"/>
  <c r="X31" i="10"/>
  <c r="V31" i="10" s="1"/>
  <c r="T31" i="10"/>
  <c r="R31" i="10" s="1"/>
  <c r="P31" i="10"/>
  <c r="N31" i="10" s="1"/>
  <c r="F31" i="10"/>
  <c r="DH30" i="10"/>
  <c r="DF30" i="10" s="1"/>
  <c r="DD30" i="10"/>
  <c r="DB30" i="10" s="1"/>
  <c r="CZ30" i="10"/>
  <c r="CX30" i="10" s="1"/>
  <c r="CV30" i="10"/>
  <c r="CT30" i="10" s="1"/>
  <c r="CR30" i="10"/>
  <c r="CP30" i="10" s="1"/>
  <c r="CN30" i="10"/>
  <c r="CL30" i="10" s="1"/>
  <c r="CJ30" i="10"/>
  <c r="CH30" i="10" s="1"/>
  <c r="CF30" i="10"/>
  <c r="CD30" i="10" s="1"/>
  <c r="CB30" i="10"/>
  <c r="BZ30" i="10" s="1"/>
  <c r="BX30" i="10"/>
  <c r="BV30" i="10" s="1"/>
  <c r="BT30" i="10"/>
  <c r="BR30" i="10" s="1"/>
  <c r="BP30" i="10"/>
  <c r="BN30" i="10" s="1"/>
  <c r="BL30" i="10"/>
  <c r="BJ30" i="10" s="1"/>
  <c r="BH30" i="10"/>
  <c r="BF30" i="10" s="1"/>
  <c r="BD30" i="10"/>
  <c r="BB30" i="10" s="1"/>
  <c r="AZ30" i="10"/>
  <c r="AX30" i="10" s="1"/>
  <c r="AV30" i="10"/>
  <c r="AT30" i="10" s="1"/>
  <c r="AR30" i="10"/>
  <c r="AP30" i="10" s="1"/>
  <c r="AN30" i="10"/>
  <c r="AL30" i="10" s="1"/>
  <c r="AJ30" i="10"/>
  <c r="AH30" i="10" s="1"/>
  <c r="AF30" i="10"/>
  <c r="AD30" i="10" s="1"/>
  <c r="AB30" i="10"/>
  <c r="Z30" i="10" s="1"/>
  <c r="X30" i="10"/>
  <c r="V30" i="10" s="1"/>
  <c r="T30" i="10"/>
  <c r="R30" i="10" s="1"/>
  <c r="P30" i="10"/>
  <c r="N30" i="10" s="1"/>
  <c r="F30" i="10"/>
  <c r="DH29" i="10"/>
  <c r="DF29" i="10" s="1"/>
  <c r="DD29" i="10"/>
  <c r="DB29" i="10" s="1"/>
  <c r="CZ29" i="10"/>
  <c r="CX29" i="10" s="1"/>
  <c r="CV29" i="10"/>
  <c r="CT29" i="10" s="1"/>
  <c r="CR29" i="10"/>
  <c r="CP29" i="10" s="1"/>
  <c r="CN29" i="10"/>
  <c r="CL29" i="10" s="1"/>
  <c r="CJ29" i="10"/>
  <c r="CH29" i="10" s="1"/>
  <c r="CF29" i="10"/>
  <c r="CD29" i="10" s="1"/>
  <c r="CB29" i="10"/>
  <c r="BZ29" i="10" s="1"/>
  <c r="BX29" i="10"/>
  <c r="BV29" i="10" s="1"/>
  <c r="BT29" i="10"/>
  <c r="BR29" i="10" s="1"/>
  <c r="BP29" i="10"/>
  <c r="BN29" i="10" s="1"/>
  <c r="BL29" i="10"/>
  <c r="BJ29" i="10" s="1"/>
  <c r="BH29" i="10"/>
  <c r="BF29" i="10" s="1"/>
  <c r="BD29" i="10"/>
  <c r="BB29" i="10" s="1"/>
  <c r="AZ29" i="10"/>
  <c r="AX29" i="10" s="1"/>
  <c r="AV29" i="10"/>
  <c r="AT29" i="10" s="1"/>
  <c r="AR29" i="10"/>
  <c r="AP29" i="10" s="1"/>
  <c r="AN29" i="10"/>
  <c r="AL29" i="10" s="1"/>
  <c r="AJ29" i="10"/>
  <c r="AH29" i="10" s="1"/>
  <c r="AF29" i="10"/>
  <c r="AD29" i="10" s="1"/>
  <c r="AB29" i="10"/>
  <c r="Z29" i="10" s="1"/>
  <c r="X29" i="10"/>
  <c r="V29" i="10" s="1"/>
  <c r="T29" i="10"/>
  <c r="R29" i="10" s="1"/>
  <c r="P29" i="10"/>
  <c r="N29" i="10" s="1"/>
  <c r="F29" i="10"/>
  <c r="DH28" i="10"/>
  <c r="DF28" i="10" s="1"/>
  <c r="CZ28" i="10"/>
  <c r="CX28" i="10" s="1"/>
  <c r="CV28" i="10"/>
  <c r="CT28" i="10" s="1"/>
  <c r="CR28" i="10"/>
  <c r="CP28" i="10" s="1"/>
  <c r="CN28" i="10"/>
  <c r="CL28" i="10" s="1"/>
  <c r="CJ28" i="10"/>
  <c r="CH28" i="10" s="1"/>
  <c r="CF28" i="10"/>
  <c r="CD28" i="10" s="1"/>
  <c r="CB28" i="10"/>
  <c r="BZ28" i="10" s="1"/>
  <c r="BX28" i="10"/>
  <c r="BV28" i="10" s="1"/>
  <c r="BT28" i="10"/>
  <c r="BR28" i="10" s="1"/>
  <c r="BP28" i="10"/>
  <c r="BN28" i="10" s="1"/>
  <c r="BL28" i="10"/>
  <c r="BJ28" i="10" s="1"/>
  <c r="BH28" i="10"/>
  <c r="BF28" i="10" s="1"/>
  <c r="BD28" i="10"/>
  <c r="BB28" i="10" s="1"/>
  <c r="AZ28" i="10"/>
  <c r="AX28" i="10" s="1"/>
  <c r="AV28" i="10"/>
  <c r="AT28" i="10" s="1"/>
  <c r="AR28" i="10"/>
  <c r="AP28" i="10" s="1"/>
  <c r="AN28" i="10"/>
  <c r="AL28" i="10" s="1"/>
  <c r="AJ28" i="10"/>
  <c r="AH28" i="10" s="1"/>
  <c r="AF28" i="10"/>
  <c r="AD28" i="10" s="1"/>
  <c r="AB28" i="10"/>
  <c r="Z28" i="10" s="1"/>
  <c r="X28" i="10"/>
  <c r="V28" i="10" s="1"/>
  <c r="T28" i="10"/>
  <c r="R28" i="10" s="1"/>
  <c r="P28" i="10"/>
  <c r="N28" i="10" s="1"/>
  <c r="F28" i="10"/>
  <c r="DH27" i="10"/>
  <c r="DF27" i="10" s="1"/>
  <c r="DD27" i="10"/>
  <c r="DB27" i="10" s="1"/>
  <c r="CZ27" i="10"/>
  <c r="CX27" i="10" s="1"/>
  <c r="CV27" i="10"/>
  <c r="CT27" i="10" s="1"/>
  <c r="CR27" i="10"/>
  <c r="CP27" i="10" s="1"/>
  <c r="CN27" i="10"/>
  <c r="CL27" i="10" s="1"/>
  <c r="CJ27" i="10"/>
  <c r="CH27" i="10" s="1"/>
  <c r="CF27" i="10"/>
  <c r="CD27" i="10" s="1"/>
  <c r="CB27" i="10"/>
  <c r="BZ27" i="10" s="1"/>
  <c r="BX27" i="10"/>
  <c r="BV27" i="10" s="1"/>
  <c r="BT27" i="10"/>
  <c r="BR27" i="10" s="1"/>
  <c r="BP27" i="10"/>
  <c r="BN27" i="10" s="1"/>
  <c r="BL27" i="10"/>
  <c r="BJ27" i="10" s="1"/>
  <c r="BH27" i="10"/>
  <c r="BF27" i="10" s="1"/>
  <c r="BD27" i="10"/>
  <c r="BB27" i="10" s="1"/>
  <c r="AZ27" i="10"/>
  <c r="AX27" i="10" s="1"/>
  <c r="AV27" i="10"/>
  <c r="AT27" i="10" s="1"/>
  <c r="AR27" i="10"/>
  <c r="AP27" i="10" s="1"/>
  <c r="AN27" i="10"/>
  <c r="AL27" i="10" s="1"/>
  <c r="AJ27" i="10"/>
  <c r="AH27" i="10" s="1"/>
  <c r="AF27" i="10"/>
  <c r="AD27" i="10" s="1"/>
  <c r="AB27" i="10"/>
  <c r="Z27" i="10" s="1"/>
  <c r="X27" i="10"/>
  <c r="V27" i="10" s="1"/>
  <c r="T27" i="10"/>
  <c r="R27" i="10" s="1"/>
  <c r="P27" i="10"/>
  <c r="N27" i="10" s="1"/>
  <c r="F27" i="10"/>
  <c r="DH26" i="10"/>
  <c r="DF26" i="10" s="1"/>
  <c r="DD26" i="10"/>
  <c r="DB26" i="10" s="1"/>
  <c r="CZ26" i="10"/>
  <c r="CX26" i="10" s="1"/>
  <c r="CV26" i="10"/>
  <c r="CT26" i="10" s="1"/>
  <c r="CR26" i="10"/>
  <c r="CP26" i="10" s="1"/>
  <c r="CN26" i="10"/>
  <c r="CL26" i="10" s="1"/>
  <c r="CJ26" i="10"/>
  <c r="CH26" i="10" s="1"/>
  <c r="CF26" i="10"/>
  <c r="CD26" i="10" s="1"/>
  <c r="CB26" i="10"/>
  <c r="BZ26" i="10" s="1"/>
  <c r="BX26" i="10"/>
  <c r="BV26" i="10" s="1"/>
  <c r="BT26" i="10"/>
  <c r="BR26" i="10" s="1"/>
  <c r="BP26" i="10"/>
  <c r="BN26" i="10" s="1"/>
  <c r="BL26" i="10"/>
  <c r="BJ26" i="10" s="1"/>
  <c r="BH26" i="10"/>
  <c r="BF26" i="10" s="1"/>
  <c r="BD26" i="10"/>
  <c r="BB26" i="10" s="1"/>
  <c r="AZ26" i="10"/>
  <c r="AX26" i="10" s="1"/>
  <c r="AV26" i="10"/>
  <c r="AT26" i="10" s="1"/>
  <c r="AR26" i="10"/>
  <c r="AP26" i="10" s="1"/>
  <c r="AN26" i="10"/>
  <c r="AL26" i="10" s="1"/>
  <c r="AJ26" i="10"/>
  <c r="AH26" i="10" s="1"/>
  <c r="AF26" i="10"/>
  <c r="AD26" i="10" s="1"/>
  <c r="AB26" i="10"/>
  <c r="Z26" i="10" s="1"/>
  <c r="X26" i="10"/>
  <c r="V26" i="10" s="1"/>
  <c r="T26" i="10"/>
  <c r="R26" i="10" s="1"/>
  <c r="P26" i="10"/>
  <c r="N26" i="10" s="1"/>
  <c r="F26" i="10"/>
  <c r="DH25" i="10"/>
  <c r="DF25" i="10" s="1"/>
  <c r="CZ25" i="10"/>
  <c r="CX25" i="10" s="1"/>
  <c r="CV25" i="10"/>
  <c r="CT25" i="10" s="1"/>
  <c r="CR25" i="10"/>
  <c r="CP25" i="10" s="1"/>
  <c r="CN25" i="10"/>
  <c r="CL25" i="10" s="1"/>
  <c r="CJ25" i="10"/>
  <c r="CH25" i="10" s="1"/>
  <c r="CF25" i="10"/>
  <c r="CD25" i="10" s="1"/>
  <c r="CB25" i="10"/>
  <c r="BZ25" i="10" s="1"/>
  <c r="BX25" i="10"/>
  <c r="BV25" i="10" s="1"/>
  <c r="BT25" i="10"/>
  <c r="BR25" i="10" s="1"/>
  <c r="BP25" i="10"/>
  <c r="BN25" i="10" s="1"/>
  <c r="BL25" i="10"/>
  <c r="BJ25" i="10" s="1"/>
  <c r="BH25" i="10"/>
  <c r="BF25" i="10" s="1"/>
  <c r="BD25" i="10"/>
  <c r="BB25" i="10" s="1"/>
  <c r="AZ25" i="10"/>
  <c r="AX25" i="10" s="1"/>
  <c r="AV25" i="10"/>
  <c r="AT25" i="10" s="1"/>
  <c r="AR25" i="10"/>
  <c r="AP25" i="10" s="1"/>
  <c r="AN25" i="10"/>
  <c r="AL25" i="10" s="1"/>
  <c r="AJ25" i="10"/>
  <c r="AH25" i="10" s="1"/>
  <c r="AF25" i="10"/>
  <c r="AD25" i="10" s="1"/>
  <c r="AB25" i="10"/>
  <c r="Z25" i="10" s="1"/>
  <c r="X25" i="10"/>
  <c r="V25" i="10" s="1"/>
  <c r="T25" i="10"/>
  <c r="R25" i="10" s="1"/>
  <c r="P25" i="10"/>
  <c r="N25" i="10" s="1"/>
  <c r="F25" i="10"/>
  <c r="DH24" i="10"/>
  <c r="DF24" i="10" s="1"/>
  <c r="CZ24" i="10"/>
  <c r="CX24" i="10" s="1"/>
  <c r="CV24" i="10"/>
  <c r="CT24" i="10" s="1"/>
  <c r="CR24" i="10"/>
  <c r="CP24" i="10" s="1"/>
  <c r="CN24" i="10"/>
  <c r="CL24" i="10" s="1"/>
  <c r="CJ24" i="10"/>
  <c r="CH24" i="10" s="1"/>
  <c r="CF24" i="10"/>
  <c r="CD24" i="10" s="1"/>
  <c r="CB24" i="10"/>
  <c r="BZ24" i="10" s="1"/>
  <c r="BX24" i="10"/>
  <c r="BV24" i="10" s="1"/>
  <c r="BT24" i="10"/>
  <c r="BR24" i="10" s="1"/>
  <c r="BP24" i="10"/>
  <c r="BN24" i="10" s="1"/>
  <c r="BL24" i="10"/>
  <c r="BJ24" i="10" s="1"/>
  <c r="BH24" i="10"/>
  <c r="BF24" i="10" s="1"/>
  <c r="BD24" i="10"/>
  <c r="BB24" i="10" s="1"/>
  <c r="AZ24" i="10"/>
  <c r="AX24" i="10" s="1"/>
  <c r="AV24" i="10"/>
  <c r="AT24" i="10" s="1"/>
  <c r="AR24" i="10"/>
  <c r="AP24" i="10" s="1"/>
  <c r="AN24" i="10"/>
  <c r="AL24" i="10" s="1"/>
  <c r="AJ24" i="10"/>
  <c r="AH24" i="10" s="1"/>
  <c r="AF24" i="10"/>
  <c r="AD24" i="10" s="1"/>
  <c r="AB24" i="10"/>
  <c r="Z24" i="10" s="1"/>
  <c r="X24" i="10"/>
  <c r="V24" i="10" s="1"/>
  <c r="T24" i="10"/>
  <c r="R24" i="10" s="1"/>
  <c r="P24" i="10"/>
  <c r="N24" i="10" s="1"/>
  <c r="F24" i="10"/>
  <c r="DH23" i="10"/>
  <c r="DF23" i="10" s="1"/>
  <c r="DD23" i="10"/>
  <c r="DB23" i="10" s="1"/>
  <c r="CZ23" i="10"/>
  <c r="CX23" i="10" s="1"/>
  <c r="CV23" i="10"/>
  <c r="CT23" i="10" s="1"/>
  <c r="CR23" i="10"/>
  <c r="CP23" i="10" s="1"/>
  <c r="CN23" i="10"/>
  <c r="CL23" i="10" s="1"/>
  <c r="CJ23" i="10"/>
  <c r="CH23" i="10" s="1"/>
  <c r="CF23" i="10"/>
  <c r="CD23" i="10" s="1"/>
  <c r="CB23" i="10"/>
  <c r="BZ23" i="10" s="1"/>
  <c r="BX23" i="10"/>
  <c r="BV23" i="10" s="1"/>
  <c r="BT23" i="10"/>
  <c r="BR23" i="10" s="1"/>
  <c r="BP23" i="10"/>
  <c r="BN23" i="10" s="1"/>
  <c r="BL23" i="10"/>
  <c r="BJ23" i="10" s="1"/>
  <c r="BH23" i="10"/>
  <c r="BF23" i="10" s="1"/>
  <c r="BD23" i="10"/>
  <c r="BB23" i="10" s="1"/>
  <c r="AZ23" i="10"/>
  <c r="AX23" i="10" s="1"/>
  <c r="AV23" i="10"/>
  <c r="AT23" i="10" s="1"/>
  <c r="AR23" i="10"/>
  <c r="AP23" i="10" s="1"/>
  <c r="AN23" i="10"/>
  <c r="AL23" i="10" s="1"/>
  <c r="AJ23" i="10"/>
  <c r="AH23" i="10" s="1"/>
  <c r="AF23" i="10"/>
  <c r="AD23" i="10" s="1"/>
  <c r="AB23" i="10"/>
  <c r="Z23" i="10" s="1"/>
  <c r="X23" i="10"/>
  <c r="V23" i="10" s="1"/>
  <c r="T23" i="10"/>
  <c r="R23" i="10" s="1"/>
  <c r="P23" i="10"/>
  <c r="N23" i="10" s="1"/>
  <c r="F23" i="10"/>
  <c r="DH22" i="10"/>
  <c r="DF22" i="10" s="1"/>
  <c r="DD22" i="10"/>
  <c r="DB22" i="10" s="1"/>
  <c r="CZ22" i="10"/>
  <c r="CX22" i="10" s="1"/>
  <c r="CV22" i="10"/>
  <c r="CT22" i="10" s="1"/>
  <c r="CR22" i="10"/>
  <c r="CP22" i="10" s="1"/>
  <c r="CN22" i="10"/>
  <c r="CL22" i="10" s="1"/>
  <c r="CJ22" i="10"/>
  <c r="CH22" i="10" s="1"/>
  <c r="CF22" i="10"/>
  <c r="CD22" i="10" s="1"/>
  <c r="CB22" i="10"/>
  <c r="BZ22" i="10" s="1"/>
  <c r="BX22" i="10"/>
  <c r="BV22" i="10" s="1"/>
  <c r="BT22" i="10"/>
  <c r="BR22" i="10" s="1"/>
  <c r="BP22" i="10"/>
  <c r="BN22" i="10" s="1"/>
  <c r="BL22" i="10"/>
  <c r="BJ22" i="10" s="1"/>
  <c r="BH22" i="10"/>
  <c r="BF22" i="10" s="1"/>
  <c r="BD22" i="10"/>
  <c r="BB22" i="10" s="1"/>
  <c r="AZ22" i="10"/>
  <c r="AX22" i="10" s="1"/>
  <c r="AV22" i="10"/>
  <c r="AT22" i="10" s="1"/>
  <c r="AR22" i="10"/>
  <c r="AP22" i="10" s="1"/>
  <c r="AN22" i="10"/>
  <c r="AL22" i="10" s="1"/>
  <c r="AJ22" i="10"/>
  <c r="AH22" i="10" s="1"/>
  <c r="AF22" i="10"/>
  <c r="AD22" i="10" s="1"/>
  <c r="AB22" i="10"/>
  <c r="Z22" i="10" s="1"/>
  <c r="X22" i="10"/>
  <c r="V22" i="10" s="1"/>
  <c r="T22" i="10"/>
  <c r="R22" i="10" s="1"/>
  <c r="P22" i="10"/>
  <c r="N22" i="10" s="1"/>
  <c r="F22" i="10"/>
  <c r="DH21" i="10"/>
  <c r="DF21" i="10" s="1"/>
  <c r="DD21" i="10"/>
  <c r="DB21" i="10" s="1"/>
  <c r="CZ21" i="10"/>
  <c r="CX21" i="10" s="1"/>
  <c r="CV21" i="10"/>
  <c r="CT21" i="10" s="1"/>
  <c r="CR21" i="10"/>
  <c r="CP21" i="10" s="1"/>
  <c r="CN21" i="10"/>
  <c r="CL21" i="10" s="1"/>
  <c r="CJ21" i="10"/>
  <c r="CH21" i="10" s="1"/>
  <c r="CF21" i="10"/>
  <c r="CD21" i="10" s="1"/>
  <c r="CB21" i="10"/>
  <c r="BZ21" i="10" s="1"/>
  <c r="BX21" i="10"/>
  <c r="BV21" i="10" s="1"/>
  <c r="BT21" i="10"/>
  <c r="BR21" i="10" s="1"/>
  <c r="BP21" i="10"/>
  <c r="BN21" i="10" s="1"/>
  <c r="BL21" i="10"/>
  <c r="BJ21" i="10" s="1"/>
  <c r="BH21" i="10"/>
  <c r="BF21" i="10" s="1"/>
  <c r="BD21" i="10"/>
  <c r="BB21" i="10" s="1"/>
  <c r="AZ21" i="10"/>
  <c r="AX21" i="10" s="1"/>
  <c r="AV21" i="10"/>
  <c r="AT21" i="10" s="1"/>
  <c r="AR21" i="10"/>
  <c r="AP21" i="10" s="1"/>
  <c r="AN21" i="10"/>
  <c r="AL21" i="10" s="1"/>
  <c r="AJ21" i="10"/>
  <c r="AH21" i="10" s="1"/>
  <c r="AF21" i="10"/>
  <c r="AD21" i="10" s="1"/>
  <c r="AB21" i="10"/>
  <c r="Z21" i="10" s="1"/>
  <c r="X21" i="10"/>
  <c r="V21" i="10" s="1"/>
  <c r="T21" i="10"/>
  <c r="R21" i="10" s="1"/>
  <c r="P21" i="10"/>
  <c r="N21" i="10" s="1"/>
  <c r="F21" i="10"/>
  <c r="DH20" i="10"/>
  <c r="DF20" i="10" s="1"/>
  <c r="DD20" i="10"/>
  <c r="DB20" i="10" s="1"/>
  <c r="CZ20" i="10"/>
  <c r="CX20" i="10" s="1"/>
  <c r="CV20" i="10"/>
  <c r="CT20" i="10" s="1"/>
  <c r="CR20" i="10"/>
  <c r="CP20" i="10" s="1"/>
  <c r="CN20" i="10"/>
  <c r="CL20" i="10" s="1"/>
  <c r="CJ20" i="10"/>
  <c r="CH20" i="10" s="1"/>
  <c r="CF20" i="10"/>
  <c r="CD20" i="10" s="1"/>
  <c r="CB20" i="10"/>
  <c r="BZ20" i="10" s="1"/>
  <c r="BX20" i="10"/>
  <c r="BV20" i="10" s="1"/>
  <c r="BT20" i="10"/>
  <c r="BR20" i="10" s="1"/>
  <c r="BP20" i="10"/>
  <c r="BN20" i="10" s="1"/>
  <c r="BL20" i="10"/>
  <c r="BJ20" i="10" s="1"/>
  <c r="BH20" i="10"/>
  <c r="BF20" i="10" s="1"/>
  <c r="BD20" i="10"/>
  <c r="BB20" i="10" s="1"/>
  <c r="AZ20" i="10"/>
  <c r="AX20" i="10" s="1"/>
  <c r="AV20" i="10"/>
  <c r="AT20" i="10" s="1"/>
  <c r="AR20" i="10"/>
  <c r="AP20" i="10" s="1"/>
  <c r="AN20" i="10"/>
  <c r="AL20" i="10" s="1"/>
  <c r="AJ20" i="10"/>
  <c r="AH20" i="10" s="1"/>
  <c r="AF20" i="10"/>
  <c r="AD20" i="10" s="1"/>
  <c r="AB20" i="10"/>
  <c r="Z20" i="10" s="1"/>
  <c r="X20" i="10"/>
  <c r="V20" i="10" s="1"/>
  <c r="T20" i="10"/>
  <c r="R20" i="10" s="1"/>
  <c r="P20" i="10"/>
  <c r="N20" i="10" s="1"/>
  <c r="F20" i="10"/>
  <c r="DH19" i="10"/>
  <c r="DF19" i="10" s="1"/>
  <c r="DD19" i="10"/>
  <c r="DB19" i="10" s="1"/>
  <c r="CZ19" i="10"/>
  <c r="CX19" i="10" s="1"/>
  <c r="CV19" i="10"/>
  <c r="CT19" i="10" s="1"/>
  <c r="CR19" i="10"/>
  <c r="CP19" i="10" s="1"/>
  <c r="CN19" i="10"/>
  <c r="CL19" i="10" s="1"/>
  <c r="CJ19" i="10"/>
  <c r="CH19" i="10" s="1"/>
  <c r="CF19" i="10"/>
  <c r="CD19" i="10" s="1"/>
  <c r="CB19" i="10"/>
  <c r="BZ19" i="10" s="1"/>
  <c r="BX19" i="10"/>
  <c r="BV19" i="10" s="1"/>
  <c r="BT19" i="10"/>
  <c r="BR19" i="10" s="1"/>
  <c r="BP19" i="10"/>
  <c r="BN19" i="10" s="1"/>
  <c r="BL19" i="10"/>
  <c r="BJ19" i="10" s="1"/>
  <c r="BH19" i="10"/>
  <c r="BF19" i="10" s="1"/>
  <c r="BD19" i="10"/>
  <c r="BB19" i="10" s="1"/>
  <c r="AZ19" i="10"/>
  <c r="AX19" i="10" s="1"/>
  <c r="AV19" i="10"/>
  <c r="AT19" i="10" s="1"/>
  <c r="AR19" i="10"/>
  <c r="AP19" i="10" s="1"/>
  <c r="AN19" i="10"/>
  <c r="AL19" i="10" s="1"/>
  <c r="AJ19" i="10"/>
  <c r="AH19" i="10" s="1"/>
  <c r="AF19" i="10"/>
  <c r="AD19" i="10" s="1"/>
  <c r="AB19" i="10"/>
  <c r="Z19" i="10" s="1"/>
  <c r="X19" i="10"/>
  <c r="V19" i="10" s="1"/>
  <c r="T19" i="10"/>
  <c r="R19" i="10" s="1"/>
  <c r="P19" i="10"/>
  <c r="N19" i="10" s="1"/>
  <c r="F19" i="10"/>
  <c r="DH18" i="10"/>
  <c r="DF18" i="10" s="1"/>
  <c r="DD18" i="10"/>
  <c r="DB18" i="10" s="1"/>
  <c r="CZ18" i="10"/>
  <c r="CX18" i="10" s="1"/>
  <c r="CV18" i="10"/>
  <c r="CT18" i="10" s="1"/>
  <c r="CR18" i="10"/>
  <c r="CP18" i="10" s="1"/>
  <c r="CN18" i="10"/>
  <c r="CL18" i="10" s="1"/>
  <c r="CJ18" i="10"/>
  <c r="CH18" i="10" s="1"/>
  <c r="CF18" i="10"/>
  <c r="CD18" i="10" s="1"/>
  <c r="CB18" i="10"/>
  <c r="BZ18" i="10" s="1"/>
  <c r="BX18" i="10"/>
  <c r="BV18" i="10" s="1"/>
  <c r="BT18" i="10"/>
  <c r="BR18" i="10" s="1"/>
  <c r="BP18" i="10"/>
  <c r="BN18" i="10" s="1"/>
  <c r="BL18" i="10"/>
  <c r="BJ18" i="10" s="1"/>
  <c r="BH18" i="10"/>
  <c r="BF18" i="10" s="1"/>
  <c r="BD18" i="10"/>
  <c r="BB18" i="10" s="1"/>
  <c r="AZ18" i="10"/>
  <c r="AX18" i="10" s="1"/>
  <c r="AV18" i="10"/>
  <c r="AT18" i="10" s="1"/>
  <c r="AR18" i="10"/>
  <c r="AP18" i="10" s="1"/>
  <c r="AN18" i="10"/>
  <c r="AL18" i="10" s="1"/>
  <c r="AJ18" i="10"/>
  <c r="AH18" i="10" s="1"/>
  <c r="AF18" i="10"/>
  <c r="AD18" i="10" s="1"/>
  <c r="AB18" i="10"/>
  <c r="Z18" i="10" s="1"/>
  <c r="X18" i="10"/>
  <c r="V18" i="10" s="1"/>
  <c r="T18" i="10"/>
  <c r="R18" i="10" s="1"/>
  <c r="P18" i="10"/>
  <c r="N18" i="10" s="1"/>
  <c r="F18" i="10"/>
  <c r="DH17" i="10"/>
  <c r="DF17" i="10" s="1"/>
  <c r="DD17" i="10"/>
  <c r="DB17" i="10" s="1"/>
  <c r="CZ17" i="10"/>
  <c r="CX17" i="10" s="1"/>
  <c r="CV17" i="10"/>
  <c r="CT17" i="10" s="1"/>
  <c r="CR17" i="10"/>
  <c r="CP17" i="10" s="1"/>
  <c r="CN17" i="10"/>
  <c r="CL17" i="10" s="1"/>
  <c r="CJ17" i="10"/>
  <c r="CH17" i="10" s="1"/>
  <c r="CF17" i="10"/>
  <c r="CD17" i="10" s="1"/>
  <c r="CB17" i="10"/>
  <c r="BZ17" i="10" s="1"/>
  <c r="BX17" i="10"/>
  <c r="BV17" i="10" s="1"/>
  <c r="BT17" i="10"/>
  <c r="BR17" i="10" s="1"/>
  <c r="BP17" i="10"/>
  <c r="BN17" i="10" s="1"/>
  <c r="BL17" i="10"/>
  <c r="BJ17" i="10" s="1"/>
  <c r="BH17" i="10"/>
  <c r="BF17" i="10" s="1"/>
  <c r="BD17" i="10"/>
  <c r="BB17" i="10" s="1"/>
  <c r="AZ17" i="10"/>
  <c r="AX17" i="10" s="1"/>
  <c r="AV17" i="10"/>
  <c r="AT17" i="10" s="1"/>
  <c r="AR17" i="10"/>
  <c r="AP17" i="10" s="1"/>
  <c r="AN17" i="10"/>
  <c r="AL17" i="10" s="1"/>
  <c r="AJ17" i="10"/>
  <c r="AH17" i="10" s="1"/>
  <c r="AF17" i="10"/>
  <c r="AD17" i="10" s="1"/>
  <c r="AB17" i="10"/>
  <c r="Z17" i="10" s="1"/>
  <c r="X17" i="10"/>
  <c r="V17" i="10" s="1"/>
  <c r="T17" i="10"/>
  <c r="R17" i="10" s="1"/>
  <c r="P17" i="10"/>
  <c r="N17" i="10" s="1"/>
  <c r="F17" i="10"/>
  <c r="DH16" i="10"/>
  <c r="DF16" i="10" s="1"/>
  <c r="DD16" i="10"/>
  <c r="DB16" i="10" s="1"/>
  <c r="CZ16" i="10"/>
  <c r="CX16" i="10" s="1"/>
  <c r="CV16" i="10"/>
  <c r="CT16" i="10" s="1"/>
  <c r="CR16" i="10"/>
  <c r="CP16" i="10" s="1"/>
  <c r="CN16" i="10"/>
  <c r="CL16" i="10" s="1"/>
  <c r="CJ16" i="10"/>
  <c r="CH16" i="10" s="1"/>
  <c r="CF16" i="10"/>
  <c r="CD16" i="10" s="1"/>
  <c r="CB16" i="10"/>
  <c r="BZ16" i="10" s="1"/>
  <c r="BX16" i="10"/>
  <c r="BV16" i="10" s="1"/>
  <c r="BT16" i="10"/>
  <c r="BR16" i="10" s="1"/>
  <c r="BP16" i="10"/>
  <c r="BN16" i="10" s="1"/>
  <c r="BL16" i="10"/>
  <c r="BJ16" i="10" s="1"/>
  <c r="BH16" i="10"/>
  <c r="BF16" i="10" s="1"/>
  <c r="BD16" i="10"/>
  <c r="BB16" i="10" s="1"/>
  <c r="AZ16" i="10"/>
  <c r="AX16" i="10" s="1"/>
  <c r="AV16" i="10"/>
  <c r="AT16" i="10" s="1"/>
  <c r="AR16" i="10"/>
  <c r="AP16" i="10" s="1"/>
  <c r="AN16" i="10"/>
  <c r="AL16" i="10" s="1"/>
  <c r="AJ16" i="10"/>
  <c r="AH16" i="10" s="1"/>
  <c r="AF16" i="10"/>
  <c r="AD16" i="10" s="1"/>
  <c r="AB16" i="10"/>
  <c r="Z16" i="10" s="1"/>
  <c r="X16" i="10"/>
  <c r="V16" i="10" s="1"/>
  <c r="T16" i="10"/>
  <c r="R16" i="10" s="1"/>
  <c r="P16" i="10"/>
  <c r="N16" i="10" s="1"/>
  <c r="F16" i="10"/>
  <c r="DH15" i="10"/>
  <c r="DF15" i="10" s="1"/>
  <c r="DD15" i="10"/>
  <c r="DB15" i="10" s="1"/>
  <c r="CZ15" i="10"/>
  <c r="CX15" i="10" s="1"/>
  <c r="CV15" i="10"/>
  <c r="CT15" i="10" s="1"/>
  <c r="CR15" i="10"/>
  <c r="CP15" i="10" s="1"/>
  <c r="CN15" i="10"/>
  <c r="CL15" i="10" s="1"/>
  <c r="CJ15" i="10"/>
  <c r="CH15" i="10" s="1"/>
  <c r="CF15" i="10"/>
  <c r="CD15" i="10" s="1"/>
  <c r="CB15" i="10"/>
  <c r="BZ15" i="10" s="1"/>
  <c r="BX15" i="10"/>
  <c r="BV15" i="10" s="1"/>
  <c r="BT15" i="10"/>
  <c r="BR15" i="10" s="1"/>
  <c r="BP15" i="10"/>
  <c r="BN15" i="10" s="1"/>
  <c r="BL15" i="10"/>
  <c r="BJ15" i="10" s="1"/>
  <c r="BH15" i="10"/>
  <c r="BF15" i="10" s="1"/>
  <c r="BD15" i="10"/>
  <c r="BB15" i="10" s="1"/>
  <c r="AZ15" i="10"/>
  <c r="AX15" i="10" s="1"/>
  <c r="AV15" i="10"/>
  <c r="AT15" i="10" s="1"/>
  <c r="AR15" i="10"/>
  <c r="AP15" i="10" s="1"/>
  <c r="AN15" i="10"/>
  <c r="AL15" i="10" s="1"/>
  <c r="AJ15" i="10"/>
  <c r="AH15" i="10" s="1"/>
  <c r="AF15" i="10"/>
  <c r="AD15" i="10" s="1"/>
  <c r="AB15" i="10"/>
  <c r="Z15" i="10" s="1"/>
  <c r="X15" i="10"/>
  <c r="V15" i="10" s="1"/>
  <c r="T15" i="10"/>
  <c r="R15" i="10" s="1"/>
  <c r="P15" i="10"/>
  <c r="N15" i="10" s="1"/>
  <c r="F15" i="10"/>
  <c r="DH14" i="10"/>
  <c r="DF14" i="10" s="1"/>
  <c r="DD14" i="10"/>
  <c r="DB14" i="10" s="1"/>
  <c r="CZ14" i="10"/>
  <c r="CX14" i="10" s="1"/>
  <c r="CV14" i="10"/>
  <c r="CT14" i="10" s="1"/>
  <c r="CR14" i="10"/>
  <c r="CP14" i="10" s="1"/>
  <c r="CN14" i="10"/>
  <c r="CL14" i="10" s="1"/>
  <c r="CJ14" i="10"/>
  <c r="CH14" i="10" s="1"/>
  <c r="CF14" i="10"/>
  <c r="CD14" i="10" s="1"/>
  <c r="CB14" i="10"/>
  <c r="BZ14" i="10" s="1"/>
  <c r="BX14" i="10"/>
  <c r="BV14" i="10" s="1"/>
  <c r="BT14" i="10"/>
  <c r="BR14" i="10" s="1"/>
  <c r="BP14" i="10"/>
  <c r="BN14" i="10" s="1"/>
  <c r="BL14" i="10"/>
  <c r="BJ14" i="10" s="1"/>
  <c r="BH14" i="10"/>
  <c r="BF14" i="10" s="1"/>
  <c r="BD14" i="10"/>
  <c r="BB14" i="10" s="1"/>
  <c r="AZ14" i="10"/>
  <c r="AX14" i="10" s="1"/>
  <c r="AV14" i="10"/>
  <c r="AT14" i="10" s="1"/>
  <c r="AR14" i="10"/>
  <c r="AP14" i="10" s="1"/>
  <c r="AN14" i="10"/>
  <c r="AL14" i="10" s="1"/>
  <c r="AJ14" i="10"/>
  <c r="AH14" i="10" s="1"/>
  <c r="AF14" i="10"/>
  <c r="AD14" i="10" s="1"/>
  <c r="AB14" i="10"/>
  <c r="Z14" i="10" s="1"/>
  <c r="X14" i="10"/>
  <c r="V14" i="10" s="1"/>
  <c r="T14" i="10"/>
  <c r="R14" i="10" s="1"/>
  <c r="P14" i="10"/>
  <c r="N14" i="10" s="1"/>
  <c r="F14" i="10"/>
  <c r="DH13" i="10"/>
  <c r="DF13" i="10" s="1"/>
  <c r="DD13" i="10"/>
  <c r="DB13" i="10" s="1"/>
  <c r="CZ13" i="10"/>
  <c r="CX13" i="10" s="1"/>
  <c r="CV13" i="10"/>
  <c r="CT13" i="10" s="1"/>
  <c r="CR13" i="10"/>
  <c r="CP13" i="10" s="1"/>
  <c r="CN13" i="10"/>
  <c r="CL13" i="10" s="1"/>
  <c r="CJ13" i="10"/>
  <c r="CH13" i="10" s="1"/>
  <c r="CF13" i="10"/>
  <c r="CD13" i="10" s="1"/>
  <c r="CB13" i="10"/>
  <c r="BZ13" i="10" s="1"/>
  <c r="BX13" i="10"/>
  <c r="BV13" i="10" s="1"/>
  <c r="BT13" i="10"/>
  <c r="BR13" i="10" s="1"/>
  <c r="BP13" i="10"/>
  <c r="BN13" i="10" s="1"/>
  <c r="BL13" i="10"/>
  <c r="BJ13" i="10" s="1"/>
  <c r="BH13" i="10"/>
  <c r="BF13" i="10" s="1"/>
  <c r="BD13" i="10"/>
  <c r="BB13" i="10" s="1"/>
  <c r="AZ13" i="10"/>
  <c r="AX13" i="10" s="1"/>
  <c r="AV13" i="10"/>
  <c r="AT13" i="10" s="1"/>
  <c r="AR13" i="10"/>
  <c r="AP13" i="10" s="1"/>
  <c r="AN13" i="10"/>
  <c r="AL13" i="10" s="1"/>
  <c r="AJ13" i="10"/>
  <c r="AH13" i="10" s="1"/>
  <c r="AF13" i="10"/>
  <c r="AD13" i="10" s="1"/>
  <c r="AB13" i="10"/>
  <c r="Z13" i="10" s="1"/>
  <c r="X13" i="10"/>
  <c r="V13" i="10" s="1"/>
  <c r="T13" i="10"/>
  <c r="R13" i="10" s="1"/>
  <c r="P13" i="10"/>
  <c r="N13" i="10" s="1"/>
  <c r="F13" i="10"/>
  <c r="DH12" i="10"/>
  <c r="DF12" i="10" s="1"/>
  <c r="DD12" i="10"/>
  <c r="DB12" i="10" s="1"/>
  <c r="CZ12" i="10"/>
  <c r="CX12" i="10" s="1"/>
  <c r="CV12" i="10"/>
  <c r="CT12" i="10" s="1"/>
  <c r="CR12" i="10"/>
  <c r="CP12" i="10" s="1"/>
  <c r="CN12" i="10"/>
  <c r="CL12" i="10" s="1"/>
  <c r="CJ12" i="10"/>
  <c r="CH12" i="10" s="1"/>
  <c r="CF12" i="10"/>
  <c r="CD12" i="10" s="1"/>
  <c r="CB12" i="10"/>
  <c r="BZ12" i="10" s="1"/>
  <c r="BX12" i="10"/>
  <c r="BV12" i="10" s="1"/>
  <c r="BT12" i="10"/>
  <c r="BR12" i="10" s="1"/>
  <c r="BP12" i="10"/>
  <c r="BN12" i="10" s="1"/>
  <c r="BL12" i="10"/>
  <c r="BJ12" i="10" s="1"/>
  <c r="BH12" i="10"/>
  <c r="BF12" i="10" s="1"/>
  <c r="BD12" i="10"/>
  <c r="BB12" i="10" s="1"/>
  <c r="AZ12" i="10"/>
  <c r="AX12" i="10" s="1"/>
  <c r="AV12" i="10"/>
  <c r="AT12" i="10" s="1"/>
  <c r="AR12" i="10"/>
  <c r="AP12" i="10" s="1"/>
  <c r="AN12" i="10"/>
  <c r="AL12" i="10" s="1"/>
  <c r="AJ12" i="10"/>
  <c r="AH12" i="10" s="1"/>
  <c r="AF12" i="10"/>
  <c r="AD12" i="10" s="1"/>
  <c r="AB12" i="10"/>
  <c r="Z12" i="10" s="1"/>
  <c r="X12" i="10"/>
  <c r="V12" i="10" s="1"/>
  <c r="T12" i="10"/>
  <c r="R12" i="10" s="1"/>
  <c r="P12" i="10"/>
  <c r="N12" i="10" s="1"/>
  <c r="F12" i="10"/>
  <c r="DH11" i="10"/>
  <c r="DF11" i="10" s="1"/>
  <c r="DD11" i="10"/>
  <c r="DB11" i="10" s="1"/>
  <c r="CZ11" i="10"/>
  <c r="CX11" i="10" s="1"/>
  <c r="CV11" i="10"/>
  <c r="CT11" i="10" s="1"/>
  <c r="CR11" i="10"/>
  <c r="CP11" i="10" s="1"/>
  <c r="CN11" i="10"/>
  <c r="CL11" i="10" s="1"/>
  <c r="CJ11" i="10"/>
  <c r="CH11" i="10" s="1"/>
  <c r="CF11" i="10"/>
  <c r="CD11" i="10" s="1"/>
  <c r="CB11" i="10"/>
  <c r="BZ11" i="10" s="1"/>
  <c r="BX11" i="10"/>
  <c r="BV11" i="10" s="1"/>
  <c r="BT11" i="10"/>
  <c r="BR11" i="10" s="1"/>
  <c r="BP11" i="10"/>
  <c r="BN11" i="10" s="1"/>
  <c r="BL11" i="10"/>
  <c r="BJ11" i="10" s="1"/>
  <c r="BH11" i="10"/>
  <c r="BF11" i="10" s="1"/>
  <c r="BD11" i="10"/>
  <c r="BB11" i="10" s="1"/>
  <c r="AZ11" i="10"/>
  <c r="AX11" i="10" s="1"/>
  <c r="AV11" i="10"/>
  <c r="AT11" i="10" s="1"/>
  <c r="AR11" i="10"/>
  <c r="AP11" i="10" s="1"/>
  <c r="AN11" i="10"/>
  <c r="AL11" i="10" s="1"/>
  <c r="AJ11" i="10"/>
  <c r="AH11" i="10" s="1"/>
  <c r="AF11" i="10"/>
  <c r="AD11" i="10" s="1"/>
  <c r="AB11" i="10"/>
  <c r="Z11" i="10" s="1"/>
  <c r="X11" i="10"/>
  <c r="V11" i="10" s="1"/>
  <c r="T11" i="10"/>
  <c r="R11" i="10" s="1"/>
  <c r="P11" i="10"/>
  <c r="N11" i="10" s="1"/>
  <c r="F11" i="10"/>
  <c r="DH10" i="10"/>
  <c r="DF10" i="10" s="1"/>
  <c r="DD10" i="10"/>
  <c r="DB10" i="10" s="1"/>
  <c r="CZ10" i="10"/>
  <c r="CX10" i="10" s="1"/>
  <c r="CV10" i="10"/>
  <c r="CT10" i="10" s="1"/>
  <c r="CR10" i="10"/>
  <c r="CP10" i="10" s="1"/>
  <c r="CN10" i="10"/>
  <c r="CL10" i="10" s="1"/>
  <c r="CJ10" i="10"/>
  <c r="CH10" i="10" s="1"/>
  <c r="CF10" i="10"/>
  <c r="CD10" i="10" s="1"/>
  <c r="CB10" i="10"/>
  <c r="BZ10" i="10" s="1"/>
  <c r="BX10" i="10"/>
  <c r="BV10" i="10" s="1"/>
  <c r="BT10" i="10"/>
  <c r="BR10" i="10" s="1"/>
  <c r="BP10" i="10"/>
  <c r="BN10" i="10" s="1"/>
  <c r="BL10" i="10"/>
  <c r="BJ10" i="10" s="1"/>
  <c r="BH10" i="10"/>
  <c r="BF10" i="10" s="1"/>
  <c r="BD10" i="10"/>
  <c r="BB10" i="10" s="1"/>
  <c r="AZ10" i="10"/>
  <c r="AX10" i="10" s="1"/>
  <c r="AV10" i="10"/>
  <c r="AT10" i="10" s="1"/>
  <c r="AR10" i="10"/>
  <c r="AP10" i="10" s="1"/>
  <c r="AN10" i="10"/>
  <c r="AL10" i="10" s="1"/>
  <c r="AJ10" i="10"/>
  <c r="AH10" i="10" s="1"/>
  <c r="AF10" i="10"/>
  <c r="AD10" i="10" s="1"/>
  <c r="AB10" i="10"/>
  <c r="Z10" i="10" s="1"/>
  <c r="X10" i="10"/>
  <c r="V10" i="10" s="1"/>
  <c r="T10" i="10"/>
  <c r="R10" i="10" s="1"/>
  <c r="P10" i="10"/>
  <c r="N10" i="10" s="1"/>
  <c r="F10" i="10"/>
  <c r="DH9" i="10"/>
  <c r="DF9" i="10" s="1"/>
  <c r="DD9" i="10"/>
  <c r="DB9" i="10" s="1"/>
  <c r="CZ9" i="10"/>
  <c r="CX9" i="10" s="1"/>
  <c r="CV9" i="10"/>
  <c r="CT9" i="10" s="1"/>
  <c r="CR9" i="10"/>
  <c r="CP9" i="10" s="1"/>
  <c r="CN9" i="10"/>
  <c r="CL9" i="10" s="1"/>
  <c r="CJ9" i="10"/>
  <c r="CH9" i="10" s="1"/>
  <c r="CF9" i="10"/>
  <c r="CD9" i="10" s="1"/>
  <c r="CB9" i="10"/>
  <c r="BZ9" i="10" s="1"/>
  <c r="BX9" i="10"/>
  <c r="BV9" i="10" s="1"/>
  <c r="BT9" i="10"/>
  <c r="BR9" i="10" s="1"/>
  <c r="BP9" i="10"/>
  <c r="BN9" i="10" s="1"/>
  <c r="BL9" i="10"/>
  <c r="BJ9" i="10" s="1"/>
  <c r="BH9" i="10"/>
  <c r="BF9" i="10" s="1"/>
  <c r="BD9" i="10"/>
  <c r="BB9" i="10" s="1"/>
  <c r="AZ9" i="10"/>
  <c r="AX9" i="10" s="1"/>
  <c r="AV9" i="10"/>
  <c r="AT9" i="10" s="1"/>
  <c r="AR9" i="10"/>
  <c r="AP9" i="10" s="1"/>
  <c r="AN9" i="10"/>
  <c r="AL9" i="10" s="1"/>
  <c r="AJ9" i="10"/>
  <c r="AH9" i="10" s="1"/>
  <c r="AF9" i="10"/>
  <c r="AD9" i="10" s="1"/>
  <c r="AB9" i="10"/>
  <c r="Z9" i="10" s="1"/>
  <c r="X9" i="10"/>
  <c r="V9" i="10" s="1"/>
  <c r="T9" i="10"/>
  <c r="R9" i="10" s="1"/>
  <c r="P9" i="10"/>
  <c r="N9" i="10" s="1"/>
  <c r="F9" i="10"/>
  <c r="DH8" i="10"/>
  <c r="DF8" i="10" s="1"/>
  <c r="DD8" i="10"/>
  <c r="DB8" i="10" s="1"/>
  <c r="CZ8" i="10"/>
  <c r="CX8" i="10" s="1"/>
  <c r="CV8" i="10"/>
  <c r="CT8" i="10" s="1"/>
  <c r="CR8" i="10"/>
  <c r="CP8" i="10" s="1"/>
  <c r="CN8" i="10"/>
  <c r="CL8" i="10" s="1"/>
  <c r="CJ8" i="10"/>
  <c r="CH8" i="10" s="1"/>
  <c r="CF8" i="10"/>
  <c r="CD8" i="10" s="1"/>
  <c r="CB8" i="10"/>
  <c r="BZ8" i="10" s="1"/>
  <c r="BX8" i="10"/>
  <c r="BV8" i="10" s="1"/>
  <c r="BT8" i="10"/>
  <c r="BR8" i="10" s="1"/>
  <c r="BP8" i="10"/>
  <c r="BN8" i="10" s="1"/>
  <c r="BL8" i="10"/>
  <c r="BJ8" i="10" s="1"/>
  <c r="BH8" i="10"/>
  <c r="BF8" i="10" s="1"/>
  <c r="BD8" i="10"/>
  <c r="BB8" i="10" s="1"/>
  <c r="AZ8" i="10"/>
  <c r="AX8" i="10" s="1"/>
  <c r="AV8" i="10"/>
  <c r="AT8" i="10" s="1"/>
  <c r="AR8" i="10"/>
  <c r="AP8" i="10" s="1"/>
  <c r="AN8" i="10"/>
  <c r="AL8" i="10" s="1"/>
  <c r="AJ8" i="10"/>
  <c r="AH8" i="10" s="1"/>
  <c r="AF8" i="10"/>
  <c r="AD8" i="10" s="1"/>
  <c r="AB8" i="10"/>
  <c r="Z8" i="10" s="1"/>
  <c r="X8" i="10"/>
  <c r="V8" i="10" s="1"/>
  <c r="T8" i="10"/>
  <c r="R8" i="10" s="1"/>
  <c r="P8" i="10"/>
  <c r="N8" i="10" s="1"/>
  <c r="F8" i="10"/>
  <c r="DH7" i="10"/>
  <c r="DF7" i="10" s="1"/>
  <c r="DD7" i="10"/>
  <c r="DB7" i="10" s="1"/>
  <c r="CZ7" i="10"/>
  <c r="CX7" i="10" s="1"/>
  <c r="CV7" i="10"/>
  <c r="CT7" i="10" s="1"/>
  <c r="CR7" i="10"/>
  <c r="CP7" i="10" s="1"/>
  <c r="CN7" i="10"/>
  <c r="CL7" i="10" s="1"/>
  <c r="CJ7" i="10"/>
  <c r="CH7" i="10" s="1"/>
  <c r="CF7" i="10"/>
  <c r="CD7" i="10" s="1"/>
  <c r="CB7" i="10"/>
  <c r="BZ7" i="10" s="1"/>
  <c r="BX7" i="10"/>
  <c r="BV7" i="10" s="1"/>
  <c r="BT7" i="10"/>
  <c r="BR7" i="10" s="1"/>
  <c r="BP7" i="10"/>
  <c r="BN7" i="10" s="1"/>
  <c r="BL7" i="10"/>
  <c r="BJ7" i="10" s="1"/>
  <c r="BH7" i="10"/>
  <c r="BF7" i="10" s="1"/>
  <c r="BD7" i="10"/>
  <c r="BB7" i="10" s="1"/>
  <c r="AZ7" i="10"/>
  <c r="AX7" i="10" s="1"/>
  <c r="AV7" i="10"/>
  <c r="AT7" i="10" s="1"/>
  <c r="AR7" i="10"/>
  <c r="AP7" i="10" s="1"/>
  <c r="AN7" i="10"/>
  <c r="AL7" i="10" s="1"/>
  <c r="AJ7" i="10"/>
  <c r="AH7" i="10" s="1"/>
  <c r="AF7" i="10"/>
  <c r="AD7" i="10" s="1"/>
  <c r="AB7" i="10"/>
  <c r="Z7" i="10" s="1"/>
  <c r="X7" i="10"/>
  <c r="V7" i="10" s="1"/>
  <c r="T7" i="10"/>
  <c r="R7" i="10" s="1"/>
  <c r="P7" i="10"/>
  <c r="N7" i="10" s="1"/>
  <c r="F7" i="10"/>
  <c r="DH6" i="10"/>
  <c r="DF6" i="10" s="1"/>
  <c r="DD6" i="10"/>
  <c r="DB6" i="10" s="1"/>
  <c r="CZ6" i="10"/>
  <c r="CX6" i="10" s="1"/>
  <c r="CV6" i="10"/>
  <c r="CT6" i="10" s="1"/>
  <c r="CR6" i="10"/>
  <c r="CP6" i="10" s="1"/>
  <c r="CN6" i="10"/>
  <c r="CL6" i="10" s="1"/>
  <c r="CJ6" i="10"/>
  <c r="CH6" i="10" s="1"/>
  <c r="CF6" i="10"/>
  <c r="CD6" i="10" s="1"/>
  <c r="CB6" i="10"/>
  <c r="BZ6" i="10" s="1"/>
  <c r="BX6" i="10"/>
  <c r="BV6" i="10" s="1"/>
  <c r="BT6" i="10"/>
  <c r="BR6" i="10" s="1"/>
  <c r="BP6" i="10"/>
  <c r="BN6" i="10" s="1"/>
  <c r="BL6" i="10"/>
  <c r="BJ6" i="10" s="1"/>
  <c r="BH6" i="10"/>
  <c r="BF6" i="10" s="1"/>
  <c r="BD6" i="10"/>
  <c r="BB6" i="10" s="1"/>
  <c r="AZ6" i="10"/>
  <c r="AX6" i="10" s="1"/>
  <c r="AV6" i="10"/>
  <c r="AT6" i="10" s="1"/>
  <c r="AR6" i="10"/>
  <c r="AP6" i="10" s="1"/>
  <c r="AN6" i="10"/>
  <c r="AL6" i="10" s="1"/>
  <c r="AJ6" i="10"/>
  <c r="AH6" i="10" s="1"/>
  <c r="AF6" i="10"/>
  <c r="AD6" i="10" s="1"/>
  <c r="AB6" i="10"/>
  <c r="Z6" i="10" s="1"/>
  <c r="X6" i="10"/>
  <c r="V6" i="10" s="1"/>
  <c r="T6" i="10"/>
  <c r="R6" i="10" s="1"/>
  <c r="P6" i="10"/>
  <c r="N6" i="10" s="1"/>
  <c r="M6" i="10"/>
  <c r="J6" i="10"/>
  <c r="B4" i="6" l="1"/>
  <c r="B108" i="7"/>
  <c r="BY10" i="10"/>
  <c r="CC10" i="10"/>
  <c r="CC31" i="10"/>
  <c r="CW18" i="10"/>
  <c r="J38" i="10"/>
  <c r="AK10" i="10"/>
  <c r="G111" i="7"/>
  <c r="M34" i="10"/>
  <c r="U10" i="10"/>
  <c r="CW10" i="10"/>
  <c r="AG10" i="10"/>
  <c r="DI10" i="10"/>
  <c r="J39" i="10"/>
  <c r="AW10" i="10"/>
  <c r="BQ10" i="10"/>
  <c r="BU10" i="10"/>
  <c r="AK9" i="10"/>
  <c r="BQ30" i="10"/>
  <c r="CS10" i="10"/>
  <c r="J41" i="10"/>
  <c r="BE9" i="10"/>
  <c r="DA10" i="10"/>
  <c r="R111" i="7"/>
  <c r="BA26" i="10"/>
  <c r="CG9" i="10"/>
  <c r="E35" i="10"/>
  <c r="F35" i="10" s="1"/>
  <c r="Q35" i="10" s="1"/>
  <c r="BA10" i="10"/>
  <c r="E39" i="10"/>
  <c r="F39" i="10" s="1"/>
  <c r="M36" i="10"/>
  <c r="J36" i="10"/>
  <c r="Q111" i="7"/>
  <c r="CS9" i="10"/>
  <c r="J40" i="10"/>
  <c r="E42" i="10"/>
  <c r="F42" i="10" s="1"/>
  <c r="E34" i="10"/>
  <c r="F34" i="10" s="1"/>
  <c r="Q34" i="10" s="1"/>
  <c r="AC111" i="7"/>
  <c r="AD111" i="7"/>
  <c r="AW15" i="10"/>
  <c r="AG31" i="10"/>
  <c r="BI19" i="10"/>
  <c r="BE25" i="10"/>
  <c r="BU31" i="10"/>
  <c r="AG20" i="10"/>
  <c r="DA22" i="10"/>
  <c r="BY24" i="10"/>
  <c r="BQ28" i="10"/>
  <c r="J8" i="10"/>
  <c r="M8" i="10"/>
  <c r="J7" i="10"/>
  <c r="M7" i="10"/>
  <c r="E33" i="10"/>
  <c r="F33" i="10" s="1"/>
  <c r="J33" i="10" s="1"/>
  <c r="E37" i="10"/>
  <c r="F37" i="10" s="1"/>
  <c r="E36" i="10"/>
  <c r="F36" i="10" s="1"/>
  <c r="BU36" i="10" s="1"/>
  <c r="E21" i="7"/>
  <c r="E19" i="7"/>
  <c r="E18" i="7"/>
  <c r="E20" i="7"/>
  <c r="J37" i="10"/>
  <c r="E38" i="10"/>
  <c r="F38" i="10" s="1"/>
  <c r="M35" i="10"/>
  <c r="E41" i="10"/>
  <c r="F41" i="10" s="1"/>
  <c r="Y41" i="10" s="1"/>
  <c r="E40" i="10"/>
  <c r="F40" i="10" s="1"/>
  <c r="DI40" i="10" s="1"/>
  <c r="CG28" i="10"/>
  <c r="DI28" i="10"/>
  <c r="AW24" i="10"/>
  <c r="G46" i="10"/>
  <c r="CW9" i="10"/>
  <c r="DI24" i="10"/>
  <c r="AO25" i="10"/>
  <c r="CG25" i="10"/>
  <c r="BY31" i="10"/>
  <c r="BE19" i="10"/>
  <c r="AO10" i="10"/>
  <c r="CG10" i="10"/>
  <c r="U13" i="10"/>
  <c r="BQ13" i="10"/>
  <c r="U15" i="10"/>
  <c r="U17" i="10"/>
  <c r="BQ17" i="10"/>
  <c r="DI19" i="10"/>
  <c r="AK24" i="10"/>
  <c r="DA25" i="10"/>
  <c r="AG28" i="10"/>
  <c r="BA31" i="10"/>
  <c r="Y15" i="10"/>
  <c r="BU15" i="10"/>
  <c r="Y17" i="10"/>
  <c r="Y19" i="10"/>
  <c r="BQ19" i="10"/>
  <c r="BE31" i="10"/>
  <c r="AC13" i="10"/>
  <c r="AC15" i="10"/>
  <c r="BY15" i="10"/>
  <c r="AC17" i="10"/>
  <c r="BY17" i="10"/>
  <c r="AC19" i="10"/>
  <c r="Q31" i="10"/>
  <c r="Y25" i="10"/>
  <c r="BM31" i="10"/>
  <c r="BQ25" i="10"/>
  <c r="BA24" i="10"/>
  <c r="CW24" i="10"/>
  <c r="BU25" i="10"/>
  <c r="Y27" i="10"/>
  <c r="AO19" i="10"/>
  <c r="CG19" i="10"/>
  <c r="BE24" i="10"/>
  <c r="DA24" i="10"/>
  <c r="AG25" i="10"/>
  <c r="BY25" i="10"/>
  <c r="BI7" i="10"/>
  <c r="DE7" i="10"/>
  <c r="DA9" i="10"/>
  <c r="BA17" i="10"/>
  <c r="AS25" i="10"/>
  <c r="CK27" i="10"/>
  <c r="DE28" i="10"/>
  <c r="BM7" i="10"/>
  <c r="DE9" i="10"/>
  <c r="U9" i="10"/>
  <c r="DI9" i="10"/>
  <c r="AG22" i="10"/>
  <c r="CC22" i="10"/>
  <c r="BA25" i="10"/>
  <c r="CS25" i="10"/>
  <c r="BU26" i="10"/>
  <c r="Y28" i="10"/>
  <c r="AO31" i="10"/>
  <c r="DI7" i="10"/>
  <c r="BM9" i="10"/>
  <c r="BQ9" i="10"/>
  <c r="Y9" i="10"/>
  <c r="BU9" i="10"/>
  <c r="AK20" i="10"/>
  <c r="CG20" i="10"/>
  <c r="BI23" i="10"/>
  <c r="DE23" i="10"/>
  <c r="CW25" i="10"/>
  <c r="BU28" i="10"/>
  <c r="Q23" i="10"/>
  <c r="AC7" i="10"/>
  <c r="BY7" i="10"/>
  <c r="BY9" i="10"/>
  <c r="CO18" i="10"/>
  <c r="AG26" i="10"/>
  <c r="BE27" i="10"/>
  <c r="AG7" i="10"/>
  <c r="CC7" i="10"/>
  <c r="AG9" i="10"/>
  <c r="CC9" i="10"/>
  <c r="BU11" i="10"/>
  <c r="Y13" i="10"/>
  <c r="BU13" i="10"/>
  <c r="BI27" i="10"/>
  <c r="AO9" i="10"/>
  <c r="CK9" i="10"/>
  <c r="CS7" i="10"/>
  <c r="BA28" i="10"/>
  <c r="AW7" i="10"/>
  <c r="AW9" i="10"/>
  <c r="AC27" i="10"/>
  <c r="BA9" i="10"/>
  <c r="BI24" i="10"/>
  <c r="DE24" i="10"/>
  <c r="AK25" i="10"/>
  <c r="CC25" i="10"/>
  <c r="AG11" i="10"/>
  <c r="AG17" i="10"/>
  <c r="DA18" i="10"/>
  <c r="CS20" i="10"/>
  <c r="AO24" i="10"/>
  <c r="CG26" i="10"/>
  <c r="AK28" i="10"/>
  <c r="AS14" i="10"/>
  <c r="CS18" i="10"/>
  <c r="AO20" i="10"/>
  <c r="BA18" i="10"/>
  <c r="AS20" i="10"/>
  <c r="AO22" i="10"/>
  <c r="CC11" i="10"/>
  <c r="CC13" i="10"/>
  <c r="AG15" i="10"/>
  <c r="CC15" i="10"/>
  <c r="CC17" i="10"/>
  <c r="BE18" i="10"/>
  <c r="BU21" i="10"/>
  <c r="AS22" i="10"/>
  <c r="CK24" i="10"/>
  <c r="DE25" i="10"/>
  <c r="BY28" i="10"/>
  <c r="CG31" i="10"/>
  <c r="AS7" i="10"/>
  <c r="CO7" i="10"/>
  <c r="AS9" i="10"/>
  <c r="Q10" i="10"/>
  <c r="BM10" i="10"/>
  <c r="DE10" i="10"/>
  <c r="BI12" i="10"/>
  <c r="AK13" i="10"/>
  <c r="AK15" i="10"/>
  <c r="CG15" i="10"/>
  <c r="BI16" i="10"/>
  <c r="AK17" i="10"/>
  <c r="CG17" i="10"/>
  <c r="BI18" i="10"/>
  <c r="DE18" i="10"/>
  <c r="AK19" i="10"/>
  <c r="CC19" i="10"/>
  <c r="BA20" i="10"/>
  <c r="CW20" i="10"/>
  <c r="AC21" i="10"/>
  <c r="AW22" i="10"/>
  <c r="CS22" i="10"/>
  <c r="U25" i="10"/>
  <c r="BM25" i="10"/>
  <c r="DI25" i="10"/>
  <c r="CC28" i="10"/>
  <c r="AS31" i="10"/>
  <c r="CK31" i="10"/>
  <c r="AO11" i="10"/>
  <c r="BM12" i="10"/>
  <c r="AO13" i="10"/>
  <c r="CK13" i="10"/>
  <c r="DI14" i="10"/>
  <c r="AO15" i="10"/>
  <c r="CK15" i="10"/>
  <c r="Q16" i="10"/>
  <c r="CK17" i="10"/>
  <c r="BM18" i="10"/>
  <c r="DI18" i="10"/>
  <c r="BE20" i="10"/>
  <c r="DA20" i="10"/>
  <c r="BA22" i="10"/>
  <c r="AC23" i="10"/>
  <c r="BY23" i="10"/>
  <c r="CO26" i="10"/>
  <c r="AO28" i="10"/>
  <c r="AW31" i="10"/>
  <c r="CO13" i="10"/>
  <c r="AS15" i="10"/>
  <c r="CO15" i="10"/>
  <c r="AS17" i="10"/>
  <c r="CO17" i="10"/>
  <c r="U18" i="10"/>
  <c r="DE20" i="10"/>
  <c r="CG21" i="10"/>
  <c r="AW26" i="10"/>
  <c r="CS26" i="10"/>
  <c r="AS28" i="10"/>
  <c r="DE29" i="10"/>
  <c r="AK30" i="10"/>
  <c r="CS31" i="10"/>
  <c r="AS13" i="10"/>
  <c r="BQ14" i="10"/>
  <c r="AW11" i="10"/>
  <c r="CS11" i="10"/>
  <c r="CS13" i="10"/>
  <c r="Y14" i="10"/>
  <c r="CS15" i="10"/>
  <c r="AW17" i="10"/>
  <c r="Y18" i="10"/>
  <c r="BU18" i="10"/>
  <c r="U20" i="10"/>
  <c r="BM20" i="10"/>
  <c r="DI20" i="10"/>
  <c r="DE22" i="10"/>
  <c r="AW28" i="10"/>
  <c r="CK28" i="10"/>
  <c r="AC14" i="10"/>
  <c r="BA15" i="10"/>
  <c r="CW17" i="10"/>
  <c r="AC18" i="10"/>
  <c r="BY18" i="10"/>
  <c r="BA19" i="10"/>
  <c r="Y20" i="10"/>
  <c r="BQ20" i="10"/>
  <c r="AS21" i="10"/>
  <c r="Q22" i="10"/>
  <c r="BM22" i="10"/>
  <c r="DI22" i="10"/>
  <c r="DA31" i="10"/>
  <c r="DA15" i="10"/>
  <c r="AG18" i="10"/>
  <c r="AS23" i="10"/>
  <c r="CO23" i="10"/>
  <c r="BI26" i="10"/>
  <c r="DE26" i="10"/>
  <c r="BE28" i="10"/>
  <c r="CS28" i="10"/>
  <c r="DE31" i="10"/>
  <c r="BA13" i="10"/>
  <c r="AG12" i="10"/>
  <c r="U22" i="10"/>
  <c r="BI17" i="10"/>
  <c r="BY20" i="10"/>
  <c r="Y24" i="10"/>
  <c r="DI31" i="10"/>
  <c r="AS12" i="10"/>
  <c r="AS18" i="10"/>
  <c r="AW18" i="10"/>
  <c r="CK20" i="10"/>
  <c r="AC12" i="10"/>
  <c r="DA11" i="10"/>
  <c r="CC14" i="10"/>
  <c r="BE15" i="10"/>
  <c r="BE17" i="10"/>
  <c r="CC18" i="10"/>
  <c r="AC20" i="10"/>
  <c r="BU20" i="10"/>
  <c r="DE13" i="10"/>
  <c r="BI15" i="10"/>
  <c r="DE15" i="10"/>
  <c r="DE17" i="10"/>
  <c r="CG18" i="10"/>
  <c r="CW21" i="10"/>
  <c r="BQ24" i="10"/>
  <c r="CK25" i="10"/>
  <c r="BM26" i="10"/>
  <c r="Q28" i="10"/>
  <c r="CW28" i="10"/>
  <c r="BY29" i="10"/>
  <c r="Y31" i="10"/>
  <c r="AS10" i="10"/>
  <c r="Q11" i="10"/>
  <c r="BM11" i="10"/>
  <c r="DI11" i="10"/>
  <c r="Q13" i="10"/>
  <c r="BM13" i="10"/>
  <c r="DI13" i="10"/>
  <c r="AO14" i="10"/>
  <c r="BM15" i="10"/>
  <c r="DI15" i="10"/>
  <c r="CK16" i="10"/>
  <c r="DI17" i="10"/>
  <c r="AO18" i="10"/>
  <c r="CK18" i="10"/>
  <c r="DE19" i="10"/>
  <c r="CC20" i="10"/>
  <c r="BY22" i="10"/>
  <c r="BU24" i="10"/>
  <c r="AW25" i="10"/>
  <c r="U26" i="10"/>
  <c r="BQ26" i="10"/>
  <c r="U28" i="10"/>
  <c r="BM28" i="10"/>
  <c r="DA28" i="10"/>
  <c r="DI6" i="10"/>
  <c r="BM6" i="10"/>
  <c r="Y6" i="10"/>
  <c r="CC6" i="10"/>
  <c r="AG6" i="10"/>
  <c r="CK6" i="10"/>
  <c r="CS6" i="10"/>
  <c r="BE6" i="10"/>
  <c r="AW6" i="10"/>
  <c r="CG8" i="10"/>
  <c r="J111" i="7"/>
  <c r="V111" i="7"/>
  <c r="AE111" i="7"/>
  <c r="T111" i="7"/>
  <c r="I111" i="7"/>
  <c r="K111" i="7"/>
  <c r="W111" i="7"/>
  <c r="S111" i="7"/>
  <c r="H111" i="7"/>
  <c r="U111" i="7"/>
  <c r="CO25" i="10"/>
  <c r="L111" i="7"/>
  <c r="X111" i="7"/>
  <c r="M111" i="7"/>
  <c r="Y111" i="7"/>
  <c r="CO28" i="10"/>
  <c r="N111" i="7"/>
  <c r="Z111" i="7"/>
  <c r="CW13" i="10"/>
  <c r="O111" i="7"/>
  <c r="AA111" i="7"/>
  <c r="CO31" i="10"/>
  <c r="P111" i="7"/>
  <c r="AB111" i="7"/>
  <c r="Q14" i="10"/>
  <c r="CS17" i="10"/>
  <c r="CO9" i="10"/>
  <c r="BI10" i="10"/>
  <c r="CO20" i="10"/>
  <c r="Q27" i="10"/>
  <c r="AS30" i="10"/>
  <c r="J42" i="10"/>
  <c r="C44" i="10"/>
  <c r="B44" i="10"/>
  <c r="BU7" i="10"/>
  <c r="AO7" i="10"/>
  <c r="CW7" i="10"/>
  <c r="BQ7" i="10"/>
  <c r="AK7" i="10"/>
  <c r="DA7" i="10"/>
  <c r="U7" i="10"/>
  <c r="BA7" i="10"/>
  <c r="CG7" i="10"/>
  <c r="CO12" i="10"/>
  <c r="U12" i="10"/>
  <c r="CS12" i="10"/>
  <c r="AW12" i="10"/>
  <c r="Q12" i="10"/>
  <c r="CK12" i="10"/>
  <c r="BA12" i="10"/>
  <c r="AK12" i="10"/>
  <c r="BQ12" i="10"/>
  <c r="BA8" i="10"/>
  <c r="BA6" i="10"/>
  <c r="CW6" i="10"/>
  <c r="Y8" i="10"/>
  <c r="BU8" i="10"/>
  <c r="DA8" i="10"/>
  <c r="CG11" i="10"/>
  <c r="BA11" i="10"/>
  <c r="U11" i="10"/>
  <c r="CK11" i="10"/>
  <c r="BE11" i="10"/>
  <c r="Y11" i="10"/>
  <c r="AK11" i="10"/>
  <c r="BQ11" i="10"/>
  <c r="CW11" i="10"/>
  <c r="AK8" i="10"/>
  <c r="CS8" i="10"/>
  <c r="BM8" i="10"/>
  <c r="AG8" i="10"/>
  <c r="CW8" i="10"/>
  <c r="BQ8" i="10"/>
  <c r="DE6" i="10"/>
  <c r="AS6" i="10"/>
  <c r="DA6" i="10"/>
  <c r="BU6" i="10"/>
  <c r="AO6" i="10"/>
  <c r="U6" i="10"/>
  <c r="BY6" i="10"/>
  <c r="AK6" i="10"/>
  <c r="BQ6" i="10"/>
  <c r="CG6" i="10"/>
  <c r="AO8" i="10"/>
  <c r="BE8" i="10"/>
  <c r="CK8" i="10"/>
  <c r="Y7" i="10"/>
  <c r="BE7" i="10"/>
  <c r="CK7" i="10"/>
  <c r="Y12" i="10"/>
  <c r="AO12" i="10"/>
  <c r="BE12" i="10"/>
  <c r="BU12" i="10"/>
  <c r="BY8" i="10"/>
  <c r="U8" i="10"/>
  <c r="AC8" i="10"/>
  <c r="AS8" i="10"/>
  <c r="BI8" i="10"/>
  <c r="CO8" i="10"/>
  <c r="DE8" i="10"/>
  <c r="AC6" i="10"/>
  <c r="BI6" i="10"/>
  <c r="CO6" i="10"/>
  <c r="Q8" i="10"/>
  <c r="AW8" i="10"/>
  <c r="CC8" i="10"/>
  <c r="DI8" i="10"/>
  <c r="AC11" i="10"/>
  <c r="AS11" i="10"/>
  <c r="BI11" i="10"/>
  <c r="BY11" i="10"/>
  <c r="CO11" i="10"/>
  <c r="DE11" i="10"/>
  <c r="AK16" i="10"/>
  <c r="AS16" i="10"/>
  <c r="CS16" i="10"/>
  <c r="BM16" i="10"/>
  <c r="AG16" i="10"/>
  <c r="U16" i="10"/>
  <c r="AW16" i="10"/>
  <c r="CO16" i="10"/>
  <c r="DA16" i="10"/>
  <c r="CC12" i="10"/>
  <c r="DE12" i="10"/>
  <c r="BE14" i="10"/>
  <c r="BU14" i="10"/>
  <c r="CW14" i="10"/>
  <c r="DE16" i="10"/>
  <c r="DI21" i="10"/>
  <c r="CK21" i="10"/>
  <c r="BE21" i="10"/>
  <c r="AG21" i="10"/>
  <c r="AW21" i="10"/>
  <c r="BI21" i="10"/>
  <c r="BY21" i="10"/>
  <c r="DA21" i="10"/>
  <c r="BY16" i="10"/>
  <c r="Q6" i="10"/>
  <c r="Q9" i="10"/>
  <c r="BE13" i="10"/>
  <c r="CG13" i="10"/>
  <c r="Y16" i="10"/>
  <c r="BA16" i="10"/>
  <c r="BQ16" i="10"/>
  <c r="CC16" i="10"/>
  <c r="Q19" i="10"/>
  <c r="AS19" i="10"/>
  <c r="BU19" i="10"/>
  <c r="CW19" i="10"/>
  <c r="U21" i="10"/>
  <c r="CW23" i="10"/>
  <c r="BQ23" i="10"/>
  <c r="AK23" i="10"/>
  <c r="AW23" i="10"/>
  <c r="CS23" i="10"/>
  <c r="CC23" i="10"/>
  <c r="AG23" i="10"/>
  <c r="DI23" i="10"/>
  <c r="BM23" i="10"/>
  <c r="CW29" i="10"/>
  <c r="BQ29" i="10"/>
  <c r="AK29" i="10"/>
  <c r="CK29" i="10"/>
  <c r="BE29" i="10"/>
  <c r="Y29" i="10"/>
  <c r="Q29" i="10"/>
  <c r="BU29" i="10"/>
  <c r="DI29" i="10"/>
  <c r="AO29" i="10"/>
  <c r="CC29" i="10"/>
  <c r="AW29" i="10"/>
  <c r="BY12" i="10"/>
  <c r="AC9" i="10"/>
  <c r="BI9" i="10"/>
  <c r="Y10" i="10"/>
  <c r="BE10" i="10"/>
  <c r="CK10" i="10"/>
  <c r="CG12" i="10"/>
  <c r="DI12" i="10"/>
  <c r="CS14" i="10"/>
  <c r="BM14" i="10"/>
  <c r="AG14" i="10"/>
  <c r="CG14" i="10"/>
  <c r="BA14" i="10"/>
  <c r="U14" i="10"/>
  <c r="BI14" i="10"/>
  <c r="BY14" i="10"/>
  <c r="CK14" i="10"/>
  <c r="DA14" i="10"/>
  <c r="AO16" i="10"/>
  <c r="AK21" i="10"/>
  <c r="BM21" i="10"/>
  <c r="CC21" i="10"/>
  <c r="CO21" i="10"/>
  <c r="DE21" i="10"/>
  <c r="CO10" i="10"/>
  <c r="DA12" i="10"/>
  <c r="Q7" i="10"/>
  <c r="AW14" i="10"/>
  <c r="AC16" i="10"/>
  <c r="BE16" i="10"/>
  <c r="CG16" i="10"/>
  <c r="CW16" i="10"/>
  <c r="DI16" i="10"/>
  <c r="CK19" i="10"/>
  <c r="CS19" i="10"/>
  <c r="BM19" i="10"/>
  <c r="AG19" i="10"/>
  <c r="U19" i="10"/>
  <c r="AW19" i="10"/>
  <c r="BY19" i="10"/>
  <c r="DA19" i="10"/>
  <c r="Y21" i="10"/>
  <c r="BA21" i="10"/>
  <c r="AC10" i="10"/>
  <c r="CW12" i="10"/>
  <c r="AG13" i="10"/>
  <c r="AW13" i="10"/>
  <c r="BI13" i="10"/>
  <c r="BY13" i="10"/>
  <c r="DA13" i="10"/>
  <c r="AK14" i="10"/>
  <c r="CO14" i="10"/>
  <c r="DE14" i="10"/>
  <c r="BU16" i="10"/>
  <c r="Q17" i="10"/>
  <c r="CO19" i="10"/>
  <c r="AO21" i="10"/>
  <c r="BQ21" i="10"/>
  <c r="CS21" i="10"/>
  <c r="AO23" i="10"/>
  <c r="BU23" i="10"/>
  <c r="CK23" i="10"/>
  <c r="DA23" i="10"/>
  <c r="DA29" i="10"/>
  <c r="CK22" i="10"/>
  <c r="CW22" i="10"/>
  <c r="BA23" i="10"/>
  <c r="AK27" i="10"/>
  <c r="AW27" i="10"/>
  <c r="BY27" i="10"/>
  <c r="DA27" i="10"/>
  <c r="U29" i="10"/>
  <c r="BM29" i="10"/>
  <c r="CO29" i="10"/>
  <c r="Y30" i="10"/>
  <c r="BA30" i="10"/>
  <c r="CC30" i="10"/>
  <c r="DE30" i="10"/>
  <c r="BE22" i="10"/>
  <c r="BQ22" i="10"/>
  <c r="CO22" i="10"/>
  <c r="BE23" i="10"/>
  <c r="Q24" i="10"/>
  <c r="AC24" i="10"/>
  <c r="AK26" i="10"/>
  <c r="DI26" i="10"/>
  <c r="AO27" i="10"/>
  <c r="CO27" i="10"/>
  <c r="BA29" i="10"/>
  <c r="CS29" i="10"/>
  <c r="AC30" i="10"/>
  <c r="BE30" i="10"/>
  <c r="CG30" i="10"/>
  <c r="DI30" i="10"/>
  <c r="BQ15" i="10"/>
  <c r="CW15" i="10"/>
  <c r="Q20" i="10"/>
  <c r="AW20" i="10"/>
  <c r="U23" i="10"/>
  <c r="Q25" i="10"/>
  <c r="BY26" i="10"/>
  <c r="BQ27" i="10"/>
  <c r="CC27" i="10"/>
  <c r="CW30" i="10"/>
  <c r="Q15" i="10"/>
  <c r="AO17" i="10"/>
  <c r="BU17" i="10"/>
  <c r="DA17" i="10"/>
  <c r="AK18" i="10"/>
  <c r="BQ18" i="10"/>
  <c r="BI20" i="10"/>
  <c r="Y22" i="10"/>
  <c r="AK22" i="10"/>
  <c r="BI22" i="10"/>
  <c r="CS24" i="10"/>
  <c r="BM24" i="10"/>
  <c r="AG24" i="10"/>
  <c r="U24" i="10"/>
  <c r="CC24" i="10"/>
  <c r="CO24" i="10"/>
  <c r="Q26" i="10"/>
  <c r="AC26" i="10"/>
  <c r="AO26" i="10"/>
  <c r="AC29" i="10"/>
  <c r="CG29" i="10"/>
  <c r="Q30" i="10"/>
  <c r="BI30" i="10"/>
  <c r="CK30" i="10"/>
  <c r="U31" i="10"/>
  <c r="Q18" i="10"/>
  <c r="BU22" i="10"/>
  <c r="Y23" i="10"/>
  <c r="CG23" i="10"/>
  <c r="AS24" i="10"/>
  <c r="CW26" i="10"/>
  <c r="CK26" i="10"/>
  <c r="BE26" i="10"/>
  <c r="Y26" i="10"/>
  <c r="DA26" i="10"/>
  <c r="DE27" i="10"/>
  <c r="CS27" i="10"/>
  <c r="BM27" i="10"/>
  <c r="AG27" i="10"/>
  <c r="CG27" i="10"/>
  <c r="BA27" i="10"/>
  <c r="U27" i="10"/>
  <c r="AS27" i="10"/>
  <c r="BU27" i="10"/>
  <c r="DI27" i="10"/>
  <c r="AS29" i="10"/>
  <c r="BM17" i="10"/>
  <c r="Q21" i="10"/>
  <c r="AC22" i="10"/>
  <c r="CG22" i="10"/>
  <c r="CG24" i="10"/>
  <c r="AS26" i="10"/>
  <c r="CC26" i="10"/>
  <c r="CW27" i="10"/>
  <c r="AG29" i="10"/>
  <c r="BI29" i="10"/>
  <c r="CS30" i="10"/>
  <c r="BM30" i="10"/>
  <c r="AG30" i="10"/>
  <c r="DA30" i="10"/>
  <c r="BU30" i="10"/>
  <c r="AO30" i="10"/>
  <c r="U30" i="10"/>
  <c r="AW30" i="10"/>
  <c r="BY30" i="10"/>
  <c r="CO30" i="10"/>
  <c r="AC25" i="10"/>
  <c r="BI25" i="10"/>
  <c r="AK31" i="10"/>
  <c r="BQ31" i="10"/>
  <c r="CW31" i="10"/>
  <c r="AC28" i="10"/>
  <c r="BI28" i="10"/>
  <c r="AC31" i="10"/>
  <c r="BI31" i="10"/>
  <c r="BA40" i="10" l="1"/>
  <c r="U40" i="10"/>
  <c r="BU35" i="10"/>
  <c r="DA35" i="10"/>
  <c r="BY40" i="10"/>
  <c r="CG40" i="10"/>
  <c r="AS40" i="10"/>
  <c r="DE35" i="10"/>
  <c r="CO40" i="10"/>
  <c r="BI40" i="10"/>
  <c r="BU34" i="10"/>
  <c r="BM40" i="10"/>
  <c r="AK40" i="10"/>
  <c r="AG40" i="10"/>
  <c r="Y34" i="10"/>
  <c r="BE34" i="10"/>
  <c r="BQ34" i="10"/>
  <c r="Y40" i="10"/>
  <c r="AC41" i="10"/>
  <c r="BY41" i="10"/>
  <c r="BQ41" i="10"/>
  <c r="BA41" i="10"/>
  <c r="AG35" i="10"/>
  <c r="U39" i="10"/>
  <c r="CS39" i="10"/>
  <c r="BM35" i="10"/>
  <c r="AC34" i="10"/>
  <c r="AK35" i="10"/>
  <c r="CS35" i="10"/>
  <c r="DA34" i="10"/>
  <c r="AS34" i="10"/>
  <c r="DE40" i="10"/>
  <c r="BY34" i="10"/>
  <c r="BQ35" i="10"/>
  <c r="DE34" i="10"/>
  <c r="CC35" i="10"/>
  <c r="CG35" i="10"/>
  <c r="Y35" i="10"/>
  <c r="BA35" i="10"/>
  <c r="CW35" i="10"/>
  <c r="CO34" i="10"/>
  <c r="CG34" i="10"/>
  <c r="BM34" i="10"/>
  <c r="CO35" i="10"/>
  <c r="CS40" i="10"/>
  <c r="CC40" i="10"/>
  <c r="AW34" i="10"/>
  <c r="U35" i="10"/>
  <c r="BQ40" i="10"/>
  <c r="BE41" i="10"/>
  <c r="CK40" i="10"/>
  <c r="AO35" i="10"/>
  <c r="AO40" i="10"/>
  <c r="AC40" i="10"/>
  <c r="BE35" i="10"/>
  <c r="AO42" i="10"/>
  <c r="BE42" i="10"/>
  <c r="BI42" i="10"/>
  <c r="I46" i="10"/>
  <c r="I49" i="10" s="1"/>
  <c r="C10" i="7" s="1"/>
  <c r="AK34" i="10"/>
  <c r="CW34" i="10"/>
  <c r="CK34" i="10"/>
  <c r="AS39" i="10"/>
  <c r="BI39" i="10"/>
  <c r="DI34" i="10"/>
  <c r="AC39" i="10"/>
  <c r="Q41" i="10"/>
  <c r="AG39" i="10"/>
  <c r="BA34" i="10"/>
  <c r="AW41" i="10"/>
  <c r="Y39" i="10"/>
  <c r="U34" i="10"/>
  <c r="AS41" i="10"/>
  <c r="CC41" i="10"/>
  <c r="CW41" i="10"/>
  <c r="Q40" i="10"/>
  <c r="CO41" i="10"/>
  <c r="DI41" i="10"/>
  <c r="CG41" i="10"/>
  <c r="BM41" i="10"/>
  <c r="AO41" i="10"/>
  <c r="CS34" i="10"/>
  <c r="AK41" i="10"/>
  <c r="BU41" i="10"/>
  <c r="U41" i="10"/>
  <c r="DA41" i="10"/>
  <c r="CK41" i="10"/>
  <c r="CS41" i="10"/>
  <c r="CW40" i="10"/>
  <c r="BI41" i="10"/>
  <c r="AC35" i="10"/>
  <c r="DE41" i="10"/>
  <c r="BU40" i="10"/>
  <c r="AG41" i="10"/>
  <c r="AW40" i="10"/>
  <c r="DA40" i="10"/>
  <c r="BE40" i="10"/>
  <c r="CK35" i="10"/>
  <c r="CO39" i="10"/>
  <c r="CC42" i="10"/>
  <c r="DE42" i="10"/>
  <c r="BM39" i="10"/>
  <c r="DI42" i="10"/>
  <c r="BQ39" i="10"/>
  <c r="AK39" i="10"/>
  <c r="AS42" i="10"/>
  <c r="CW39" i="10"/>
  <c r="BY35" i="10"/>
  <c r="DA39" i="10"/>
  <c r="BI35" i="10"/>
  <c r="AK42" i="10"/>
  <c r="BA39" i="10"/>
  <c r="BQ42" i="10"/>
  <c r="CW42" i="10"/>
  <c r="BU39" i="10"/>
  <c r="AW35" i="10"/>
  <c r="BY39" i="10"/>
  <c r="BY42" i="10"/>
  <c r="DI35" i="10"/>
  <c r="CK42" i="10"/>
  <c r="AG42" i="10"/>
  <c r="CS42" i="10"/>
  <c r="CO42" i="10"/>
  <c r="BA42" i="10"/>
  <c r="BM42" i="10"/>
  <c r="DA42" i="10"/>
  <c r="Y42" i="10"/>
  <c r="U42" i="10"/>
  <c r="BE39" i="10"/>
  <c r="CG42" i="10"/>
  <c r="Q39" i="10"/>
  <c r="BU42" i="10"/>
  <c r="AO39" i="10"/>
  <c r="AS35" i="10"/>
  <c r="CK39" i="10"/>
  <c r="AC42" i="10"/>
  <c r="AW39" i="10"/>
  <c r="CC39" i="10"/>
  <c r="Q42" i="10"/>
  <c r="CC34" i="10"/>
  <c r="BI34" i="10"/>
  <c r="DI39" i="10"/>
  <c r="CG39" i="10"/>
  <c r="AG34" i="10"/>
  <c r="DE39" i="10"/>
  <c r="AO34" i="10"/>
  <c r="AW42" i="10"/>
  <c r="J44" i="10"/>
  <c r="M33" i="10"/>
  <c r="M44" i="10" s="1"/>
  <c r="BM33" i="10"/>
  <c r="Y33" i="10"/>
  <c r="AS33" i="10"/>
  <c r="DI33" i="10"/>
  <c r="DE33" i="10"/>
  <c r="CS33" i="10"/>
  <c r="CO33" i="10"/>
  <c r="U33" i="10"/>
  <c r="BU33" i="10"/>
  <c r="CW33" i="10"/>
  <c r="AW33" i="10"/>
  <c r="AC33" i="10"/>
  <c r="CK33" i="10"/>
  <c r="CC33" i="10"/>
  <c r="BQ33" i="10"/>
  <c r="Q33" i="10"/>
  <c r="AG33" i="10"/>
  <c r="BI33" i="10"/>
  <c r="BA33" i="10"/>
  <c r="BY33" i="10"/>
  <c r="BE33" i="10"/>
  <c r="CG33" i="10"/>
  <c r="AO33" i="10"/>
  <c r="AK33" i="10"/>
  <c r="DA33" i="10"/>
  <c r="AG38" i="10"/>
  <c r="Y38" i="10"/>
  <c r="BA38" i="10"/>
  <c r="Q38" i="10"/>
  <c r="AO38" i="10"/>
  <c r="DA38" i="10"/>
  <c r="AS38" i="10"/>
  <c r="BQ38" i="10"/>
  <c r="AC38" i="10"/>
  <c r="BI38" i="10"/>
  <c r="BY36" i="10"/>
  <c r="AG36" i="10"/>
  <c r="BI36" i="10"/>
  <c r="CG36" i="10"/>
  <c r="BE36" i="10"/>
  <c r="CO36" i="10"/>
  <c r="CW36" i="10"/>
  <c r="BE38" i="10"/>
  <c r="BA36" i="10"/>
  <c r="BY38" i="10"/>
  <c r="CK38" i="10"/>
  <c r="U36" i="10"/>
  <c r="Q36" i="10"/>
  <c r="AK38" i="10"/>
  <c r="BU38" i="10"/>
  <c r="BM38" i="10"/>
  <c r="DI36" i="10"/>
  <c r="DI38" i="10"/>
  <c r="CO38" i="10"/>
  <c r="CW38" i="10"/>
  <c r="U38" i="10"/>
  <c r="CC38" i="10"/>
  <c r="DE38" i="10"/>
  <c r="AW38" i="10"/>
  <c r="CG38" i="10"/>
  <c r="CS38" i="10"/>
  <c r="AC36" i="10"/>
  <c r="BQ36" i="10"/>
  <c r="BM36" i="10"/>
  <c r="AK36" i="10"/>
  <c r="Y36" i="10"/>
  <c r="DA36" i="10"/>
  <c r="DE36" i="10"/>
  <c r="CS36" i="10"/>
  <c r="CK36" i="10"/>
  <c r="CC36" i="10"/>
  <c r="AO36" i="10"/>
  <c r="AS36" i="10"/>
  <c r="AW36" i="10"/>
  <c r="CO37" i="10"/>
  <c r="BI37" i="10"/>
  <c r="AC37" i="10"/>
  <c r="Q37" i="10"/>
  <c r="BE37" i="10"/>
  <c r="DA37" i="10"/>
  <c r="BA37" i="10"/>
  <c r="CW37" i="10"/>
  <c r="F44" i="10"/>
  <c r="BQ37" i="10"/>
  <c r="CK37" i="10"/>
  <c r="Y37" i="10"/>
  <c r="CC37" i="10"/>
  <c r="CS37" i="10"/>
  <c r="DE37" i="10"/>
  <c r="BM37" i="10"/>
  <c r="AG37" i="10"/>
  <c r="AO37" i="10"/>
  <c r="U37" i="10"/>
  <c r="BY37" i="10"/>
  <c r="AK37" i="10"/>
  <c r="DI37" i="10"/>
  <c r="BU37" i="10"/>
  <c r="AW37" i="10"/>
  <c r="CG37" i="10"/>
  <c r="AS37" i="10"/>
  <c r="CG44" i="10" l="1"/>
  <c r="Y44" i="10"/>
  <c r="Q44" i="10"/>
  <c r="Q45" i="10" s="1"/>
  <c r="G9" i="7" s="1"/>
  <c r="AG44" i="10"/>
  <c r="AG45" i="10" s="1"/>
  <c r="K9" i="7" s="1"/>
  <c r="AW44" i="10"/>
  <c r="AW45" i="10" s="1"/>
  <c r="O9" i="7" s="1"/>
  <c r="BU44" i="10"/>
  <c r="BU45" i="10" s="1"/>
  <c r="U9" i="7" s="1"/>
  <c r="BY44" i="10"/>
  <c r="BY45" i="10" s="1"/>
  <c r="V9" i="7" s="1"/>
  <c r="BI44" i="10"/>
  <c r="BI45" i="10" s="1"/>
  <c r="R9" i="7" s="1"/>
  <c r="U44" i="10"/>
  <c r="CK44" i="10"/>
  <c r="CK45" i="10" s="1"/>
  <c r="Y9" i="7" s="1"/>
  <c r="BA44" i="10"/>
  <c r="BA45" i="10" s="1"/>
  <c r="P9" i="7" s="1"/>
  <c r="CO44" i="10"/>
  <c r="CO45" i="10" s="1"/>
  <c r="Z9" i="7" s="1"/>
  <c r="DI44" i="10"/>
  <c r="DI45" i="10" s="1"/>
  <c r="AE9" i="7" s="1"/>
  <c r="AK44" i="10"/>
  <c r="AK45" i="10" s="1"/>
  <c r="L9" i="7" s="1"/>
  <c r="BE44" i="10"/>
  <c r="BE45" i="10" s="1"/>
  <c r="Q9" i="7" s="1"/>
  <c r="CW44" i="10"/>
  <c r="CW45" i="10" s="1"/>
  <c r="AB9" i="7" s="1"/>
  <c r="BQ44" i="10"/>
  <c r="BQ45" i="10" s="1"/>
  <c r="T9" i="7" s="1"/>
  <c r="CC44" i="10"/>
  <c r="CC45" i="10" s="1"/>
  <c r="W9" i="7" s="1"/>
  <c r="BM44" i="10"/>
  <c r="BM45" i="10" s="1"/>
  <c r="S9" i="7" s="1"/>
  <c r="B8" i="7"/>
  <c r="AO44" i="10"/>
  <c r="AO45" i="10" s="1"/>
  <c r="M9" i="7" s="1"/>
  <c r="AC44" i="10"/>
  <c r="AC45" i="10" s="1"/>
  <c r="J9" i="7" s="1"/>
  <c r="AS44" i="10"/>
  <c r="AS45" i="10" s="1"/>
  <c r="N9" i="7" s="1"/>
  <c r="CS44" i="10"/>
  <c r="CS45" i="10" s="1"/>
  <c r="AA9" i="7" s="1"/>
  <c r="CG45" i="10"/>
  <c r="DE44" i="10"/>
  <c r="DE45" i="10" s="1"/>
  <c r="AD9" i="7" s="1"/>
  <c r="M45" i="10"/>
  <c r="D9" i="7" s="1"/>
  <c r="DA44" i="10"/>
  <c r="DA45" i="10" s="1"/>
  <c r="AC9" i="7" s="1"/>
  <c r="J45" i="10"/>
  <c r="C9" i="7" s="1"/>
  <c r="Y45" i="10"/>
  <c r="I9" i="7" s="1"/>
  <c r="U45" i="10"/>
  <c r="H9" i="7" s="1"/>
  <c r="AF147" i="7" l="1"/>
  <c r="AF148" i="7" s="1"/>
  <c r="AE147" i="7"/>
  <c r="AE148" i="7" s="1"/>
  <c r="AD147" i="7"/>
  <c r="AD148" i="7" s="1"/>
  <c r="AC147" i="7"/>
  <c r="AC148" i="7" s="1"/>
  <c r="AB147" i="7"/>
  <c r="AB148" i="7" s="1"/>
  <c r="AA147" i="7"/>
  <c r="AA148" i="7" s="1"/>
  <c r="Z147" i="7"/>
  <c r="Z148" i="7" s="1"/>
  <c r="Y147" i="7"/>
  <c r="Y148" i="7" s="1"/>
  <c r="X147" i="7"/>
  <c r="X148" i="7" s="1"/>
  <c r="W147" i="7"/>
  <c r="W148" i="7" s="1"/>
  <c r="V147" i="7"/>
  <c r="V148" i="7" s="1"/>
  <c r="U147" i="7"/>
  <c r="U148" i="7" s="1"/>
  <c r="T147" i="7"/>
  <c r="T148" i="7" s="1"/>
  <c r="S147" i="7"/>
  <c r="S148" i="7" s="1"/>
  <c r="R147" i="7"/>
  <c r="R148" i="7" s="1"/>
  <c r="Q147" i="7"/>
  <c r="Q148" i="7" s="1"/>
  <c r="P147" i="7"/>
  <c r="P148" i="7" s="1"/>
  <c r="O147" i="7"/>
  <c r="O148" i="7" s="1"/>
  <c r="N147" i="7"/>
  <c r="N148" i="7" s="1"/>
  <c r="M147" i="7"/>
  <c r="M148" i="7" s="1"/>
  <c r="L147" i="7"/>
  <c r="L148" i="7" s="1"/>
  <c r="K147" i="7"/>
  <c r="K148" i="7" s="1"/>
  <c r="J147" i="7"/>
  <c r="J148" i="7" s="1"/>
  <c r="I147" i="7"/>
  <c r="I148" i="7" s="1"/>
  <c r="H147" i="7"/>
  <c r="G147" i="7"/>
  <c r="AF137" i="7"/>
  <c r="AE137" i="7"/>
  <c r="AD137" i="7"/>
  <c r="AC137" i="7"/>
  <c r="AB137" i="7"/>
  <c r="AA137" i="7"/>
  <c r="Z137" i="7"/>
  <c r="Y137" i="7"/>
  <c r="X137" i="7"/>
  <c r="W137" i="7"/>
  <c r="V137" i="7"/>
  <c r="U137" i="7"/>
  <c r="T137" i="7"/>
  <c r="S137" i="7"/>
  <c r="R137" i="7"/>
  <c r="Q137" i="7"/>
  <c r="P137" i="7"/>
  <c r="O137" i="7"/>
  <c r="N137" i="7"/>
  <c r="M137" i="7"/>
  <c r="L137" i="7"/>
  <c r="K137" i="7"/>
  <c r="J137" i="7"/>
  <c r="I137" i="7"/>
  <c r="H137" i="7"/>
  <c r="G137" i="7"/>
  <c r="C137" i="7"/>
  <c r="E134" i="7"/>
  <c r="E139" i="7" s="1"/>
  <c r="D134" i="7"/>
  <c r="AF118" i="7"/>
  <c r="AE118" i="7"/>
  <c r="AD118" i="7"/>
  <c r="AC118" i="7"/>
  <c r="AB118" i="7"/>
  <c r="AA118" i="7"/>
  <c r="Z118" i="7"/>
  <c r="Y118" i="7"/>
  <c r="X118" i="7"/>
  <c r="W118" i="7"/>
  <c r="V118" i="7"/>
  <c r="U118" i="7"/>
  <c r="T118" i="7"/>
  <c r="S118" i="7"/>
  <c r="R118" i="7"/>
  <c r="Q118" i="7"/>
  <c r="P118" i="7"/>
  <c r="O118" i="7"/>
  <c r="N118" i="7"/>
  <c r="M118" i="7"/>
  <c r="L118" i="7"/>
  <c r="K118" i="7"/>
  <c r="J118" i="7"/>
  <c r="I118" i="7"/>
  <c r="C94" i="7"/>
  <c r="C93" i="7"/>
  <c r="C92" i="7"/>
  <c r="C91" i="7"/>
  <c r="B90" i="7"/>
  <c r="B77" i="7"/>
  <c r="B64" i="7"/>
  <c r="F62" i="7"/>
  <c r="F61" i="7"/>
  <c r="F60" i="7"/>
  <c r="F59" i="7"/>
  <c r="B57" i="7"/>
  <c r="F55" i="7"/>
  <c r="F54" i="7"/>
  <c r="F53" i="7"/>
  <c r="F52" i="7"/>
  <c r="F51" i="7"/>
  <c r="F50" i="7"/>
  <c r="F49" i="7"/>
  <c r="F48" i="7"/>
  <c r="F47" i="7"/>
  <c r="F46" i="7"/>
  <c r="F45" i="7"/>
  <c r="B44" i="7"/>
  <c r="C42" i="7"/>
  <c r="C41" i="7"/>
  <c r="C40" i="7"/>
  <c r="B39" i="7"/>
  <c r="C37" i="7"/>
  <c r="C36" i="7"/>
  <c r="C35" i="7"/>
  <c r="C34" i="7"/>
  <c r="C33" i="7"/>
  <c r="B32" i="7"/>
  <c r="D30" i="7"/>
  <c r="D29" i="7"/>
  <c r="D28" i="7"/>
  <c r="D27" i="7"/>
  <c r="D26" i="7"/>
  <c r="D25" i="7"/>
  <c r="D24" i="7"/>
  <c r="B23" i="7"/>
  <c r="C21" i="7"/>
  <c r="C20" i="7"/>
  <c r="C19" i="7"/>
  <c r="B17" i="7"/>
  <c r="C15" i="7"/>
  <c r="C14" i="7"/>
  <c r="C13" i="7"/>
  <c r="B12" i="7"/>
  <c r="C105" i="7"/>
  <c r="X8" i="7"/>
  <c r="X97" i="7" s="1"/>
  <c r="D8" i="7"/>
  <c r="C8" i="7"/>
  <c r="AE140" i="7"/>
  <c r="AD140" i="7"/>
  <c r="AC140" i="7"/>
  <c r="AB140" i="7"/>
  <c r="AA140" i="7"/>
  <c r="Z140" i="7"/>
  <c r="Y140" i="7"/>
  <c r="X140" i="7"/>
  <c r="W140" i="7"/>
  <c r="V140" i="7"/>
  <c r="U140" i="7"/>
  <c r="T140" i="7"/>
  <c r="S140" i="7"/>
  <c r="R140" i="7"/>
  <c r="Q140" i="7"/>
  <c r="P140" i="7"/>
  <c r="O140" i="7"/>
  <c r="N140" i="7"/>
  <c r="M140" i="7"/>
  <c r="L140" i="7"/>
  <c r="K140" i="7"/>
  <c r="J140" i="7"/>
  <c r="I140" i="7"/>
  <c r="H140" i="7"/>
  <c r="B96" i="7" l="1"/>
  <c r="B91" i="6" s="1"/>
  <c r="O136" i="7"/>
  <c r="V136" i="7"/>
  <c r="W136" i="7"/>
  <c r="AD136" i="7"/>
  <c r="AE136" i="7"/>
  <c r="D136" i="7"/>
  <c r="AC136" i="7"/>
  <c r="N136" i="7"/>
  <c r="G136" i="7"/>
  <c r="X114" i="7"/>
  <c r="X144" i="7" s="1"/>
  <c r="C18" i="7"/>
  <c r="C97" i="7" s="1"/>
  <c r="E97" i="7"/>
  <c r="E110" i="7" s="1"/>
  <c r="F97" i="7"/>
  <c r="G140" i="7"/>
  <c r="D97" i="7"/>
  <c r="B4" i="7" s="1"/>
  <c r="AF136" i="7"/>
  <c r="P136" i="7"/>
  <c r="X136" i="7"/>
  <c r="H136" i="7"/>
  <c r="Y136" i="7"/>
  <c r="Q136" i="7"/>
  <c r="I136" i="7"/>
  <c r="J136" i="7"/>
  <c r="R136" i="7"/>
  <c r="Z136" i="7"/>
  <c r="K136" i="7"/>
  <c r="S136" i="7"/>
  <c r="AA136" i="7"/>
  <c r="L136" i="7"/>
  <c r="T136" i="7"/>
  <c r="AB136" i="7"/>
  <c r="C136" i="7"/>
  <c r="C142" i="7" s="1"/>
  <c r="M136" i="7"/>
  <c r="U136" i="7"/>
  <c r="V96" i="6"/>
  <c r="T96" i="6"/>
  <c r="DK31" i="10"/>
  <c r="DK30" i="10"/>
  <c r="DK29" i="10"/>
  <c r="DK28" i="10"/>
  <c r="DK27" i="10"/>
  <c r="DK26" i="10"/>
  <c r="DK25" i="10"/>
  <c r="DK24" i="10"/>
  <c r="DK23" i="10"/>
  <c r="DK22" i="10"/>
  <c r="DK21" i="10"/>
  <c r="DK20" i="10"/>
  <c r="DK19" i="10"/>
  <c r="DK18" i="10"/>
  <c r="DK17" i="10"/>
  <c r="DK16" i="10"/>
  <c r="DK15" i="10"/>
  <c r="DK14" i="10"/>
  <c r="DK13" i="10"/>
  <c r="DK12" i="10"/>
  <c r="DK11" i="10"/>
  <c r="DK10" i="10"/>
  <c r="DK9" i="10"/>
  <c r="U102" i="7" l="1"/>
  <c r="S102" i="7"/>
  <c r="DK41" i="10"/>
  <c r="DK34" i="10"/>
  <c r="DK36" i="10"/>
  <c r="DK38" i="10"/>
  <c r="DK40" i="10"/>
  <c r="DK42" i="10"/>
  <c r="DK35" i="10"/>
  <c r="DK37" i="10"/>
  <c r="DK39" i="10"/>
  <c r="DK8" i="10"/>
  <c r="C143" i="7"/>
  <c r="F104" i="7"/>
  <c r="L46" i="10" l="1"/>
  <c r="L49" i="10" s="1"/>
  <c r="D10" i="7" s="1"/>
  <c r="D105" i="7" s="1"/>
  <c r="DK7" i="10"/>
  <c r="DC46" i="10"/>
  <c r="DC49" i="10" s="1"/>
  <c r="AD10" i="7" s="1"/>
  <c r="BW46" i="10"/>
  <c r="BW49" i="10" s="1"/>
  <c r="V10" i="7" s="1"/>
  <c r="CI46" i="10"/>
  <c r="CI49" i="10" s="1"/>
  <c r="Y10" i="7" s="1"/>
  <c r="W46" i="10"/>
  <c r="W49" i="10" s="1"/>
  <c r="I10" i="7" s="1"/>
  <c r="AQ46" i="10"/>
  <c r="AQ49" i="10" s="1"/>
  <c r="N10" i="7" s="1"/>
  <c r="CA46" i="10"/>
  <c r="CA49" i="10" s="1"/>
  <c r="W10" i="7" s="1"/>
  <c r="BC46" i="10"/>
  <c r="BC49" i="10" s="1"/>
  <c r="Q10" i="7" s="1"/>
  <c r="AM46" i="10"/>
  <c r="AM49" i="10" s="1"/>
  <c r="M10" i="7" s="1"/>
  <c r="M105" i="7" s="1"/>
  <c r="BO46" i="10"/>
  <c r="BO49" i="10" s="1"/>
  <c r="T10" i="7" s="1"/>
  <c r="CY46" i="10"/>
  <c r="CY49" i="10" s="1"/>
  <c r="AC10" i="7" s="1"/>
  <c r="S46" i="10"/>
  <c r="S49" i="10" s="1"/>
  <c r="H10" i="7" s="1"/>
  <c r="BG46" i="10"/>
  <c r="BG49" i="10" s="1"/>
  <c r="R10" i="7" s="1"/>
  <c r="CQ46" i="10"/>
  <c r="CQ49" i="10" s="1"/>
  <c r="AA10" i="7" s="1"/>
  <c r="AU46" i="10"/>
  <c r="AU49" i="10" s="1"/>
  <c r="O10" i="7" s="1"/>
  <c r="AI46" i="10"/>
  <c r="AI49" i="10" s="1"/>
  <c r="L10" i="7" s="1"/>
  <c r="BK46" i="10"/>
  <c r="BK49" i="10" s="1"/>
  <c r="S10" i="7" s="1"/>
  <c r="BS46" i="10"/>
  <c r="BS49" i="10" s="1"/>
  <c r="U10" i="7" s="1"/>
  <c r="DG46" i="10"/>
  <c r="DG49" i="10" s="1"/>
  <c r="AE10" i="7" s="1"/>
  <c r="AA46" i="10"/>
  <c r="AA49" i="10" s="1"/>
  <c r="J10" i="7" s="1"/>
  <c r="CE46" i="10"/>
  <c r="CE49" i="10" s="1"/>
  <c r="X10" i="7" s="1"/>
  <c r="CU46" i="10"/>
  <c r="CU49" i="10" s="1"/>
  <c r="AB10" i="7" s="1"/>
  <c r="O46" i="10"/>
  <c r="O49" i="10" s="1"/>
  <c r="AE46" i="10"/>
  <c r="AE49" i="10" s="1"/>
  <c r="K10" i="7" s="1"/>
  <c r="AY46" i="10"/>
  <c r="AY49" i="10" s="1"/>
  <c r="P10" i="7" s="1"/>
  <c r="CM46" i="10"/>
  <c r="CM49" i="10" s="1"/>
  <c r="Z10" i="7" s="1"/>
  <c r="DK6" i="10" l="1"/>
  <c r="DK33" i="10"/>
  <c r="AF111" i="7"/>
  <c r="G10" i="7"/>
  <c r="G105" i="7" s="1"/>
  <c r="DJ49" i="10"/>
  <c r="AF10" i="7" s="1"/>
  <c r="AE8" i="7"/>
  <c r="AE97" i="7" s="1"/>
  <c r="AE114" i="7" s="1"/>
  <c r="AE144" i="7" s="1"/>
  <c r="AD8" i="7"/>
  <c r="AD97" i="7" s="1"/>
  <c r="AD114" i="7" s="1"/>
  <c r="AD144" i="7" s="1"/>
  <c r="R105" i="7"/>
  <c r="W105" i="7"/>
  <c r="L105" i="7"/>
  <c r="Z105" i="7"/>
  <c r="S105" i="7"/>
  <c r="O105" i="7"/>
  <c r="T105" i="7"/>
  <c r="J105" i="7"/>
  <c r="AC105" i="7"/>
  <c r="X105" i="7"/>
  <c r="T8" i="7"/>
  <c r="T97" i="7" s="1"/>
  <c r="T114" i="7" s="1"/>
  <c r="T144" i="7" s="1"/>
  <c r="N105" i="7"/>
  <c r="I105" i="7"/>
  <c r="Y105" i="7"/>
  <c r="AB105" i="7"/>
  <c r="M8" i="7"/>
  <c r="M97" i="7" s="1"/>
  <c r="M114" i="7" s="1"/>
  <c r="M144" i="7" s="1"/>
  <c r="V105" i="7"/>
  <c r="L8" i="7"/>
  <c r="L97" i="7" s="1"/>
  <c r="L114" i="7" s="1"/>
  <c r="L144" i="7" s="1"/>
  <c r="J8" i="7"/>
  <c r="J97" i="7" s="1"/>
  <c r="J114" i="7" s="1"/>
  <c r="J144" i="7" s="1"/>
  <c r="H105" i="7"/>
  <c r="AA105" i="7"/>
  <c r="Q105" i="7"/>
  <c r="P105" i="7"/>
  <c r="Y8" i="7"/>
  <c r="Y97" i="7" s="1"/>
  <c r="Y114" i="7" s="1"/>
  <c r="Y144" i="7" s="1"/>
  <c r="AA8" i="7"/>
  <c r="AA97" i="7" s="1"/>
  <c r="AA114" i="7" s="1"/>
  <c r="AA144" i="7" s="1"/>
  <c r="R8" i="7"/>
  <c r="R97" i="7" s="1"/>
  <c r="R114" i="7" s="1"/>
  <c r="R144" i="7" s="1"/>
  <c r="H8" i="7"/>
  <c r="H97" i="7" s="1"/>
  <c r="H114" i="7" s="1"/>
  <c r="H144" i="7" s="1"/>
  <c r="W8" i="7"/>
  <c r="W97" i="7" s="1"/>
  <c r="W114" i="7" s="1"/>
  <c r="W144" i="7" s="1"/>
  <c r="S8" i="7"/>
  <c r="S97" i="7" s="1"/>
  <c r="S114" i="7" s="1"/>
  <c r="S144" i="7" s="1"/>
  <c r="K8" i="7"/>
  <c r="K97" i="7" s="1"/>
  <c r="K114" i="7" s="1"/>
  <c r="K144" i="7" s="1"/>
  <c r="P8" i="7"/>
  <c r="P97" i="7" s="1"/>
  <c r="P114" i="7" s="1"/>
  <c r="P144" i="7" s="1"/>
  <c r="AC8" i="7"/>
  <c r="AC97" i="7" s="1"/>
  <c r="AC114" i="7" s="1"/>
  <c r="AC144" i="7" s="1"/>
  <c r="N8" i="7"/>
  <c r="N97" i="7" s="1"/>
  <c r="N114" i="7" s="1"/>
  <c r="N144" i="7" s="1"/>
  <c r="Q8" i="7"/>
  <c r="Q97" i="7" s="1"/>
  <c r="Q114" i="7" s="1"/>
  <c r="Q144" i="7" s="1"/>
  <c r="Z8" i="7"/>
  <c r="Z97" i="7" s="1"/>
  <c r="Z114" i="7" s="1"/>
  <c r="Z144" i="7" s="1"/>
  <c r="U105" i="7"/>
  <c r="AB8" i="7"/>
  <c r="AB97" i="7" s="1"/>
  <c r="AB114" i="7" s="1"/>
  <c r="AB144" i="7" s="1"/>
  <c r="O8" i="7"/>
  <c r="O97" i="7" s="1"/>
  <c r="O114" i="7" s="1"/>
  <c r="O144" i="7" s="1"/>
  <c r="U8" i="7"/>
  <c r="U97" i="7" s="1"/>
  <c r="U114" i="7" s="1"/>
  <c r="U144" i="7" s="1"/>
  <c r="V8" i="7"/>
  <c r="V97" i="7" s="1"/>
  <c r="V114" i="7" s="1"/>
  <c r="V144" i="7" s="1"/>
  <c r="I8" i="7"/>
  <c r="I97" i="7" s="1"/>
  <c r="I114" i="7" s="1"/>
  <c r="I144" i="7" s="1"/>
  <c r="DK44" i="10" l="1"/>
  <c r="DK45" i="10" s="1"/>
  <c r="AF9" i="7" s="1"/>
  <c r="AF8" i="7" s="1"/>
  <c r="AF97" i="7" s="1"/>
  <c r="AF114" i="7" s="1"/>
  <c r="AF144" i="7" s="1"/>
  <c r="G49" i="10"/>
  <c r="AF140" i="7"/>
  <c r="AA110" i="7"/>
  <c r="AE110" i="7"/>
  <c r="W110" i="7"/>
  <c r="N110" i="7"/>
  <c r="AC110" i="7"/>
  <c r="S110" i="7"/>
  <c r="X110" i="7"/>
  <c r="V110" i="7"/>
  <c r="Q110" i="7"/>
  <c r="I110" i="7"/>
  <c r="R110" i="7"/>
  <c r="U110" i="7"/>
  <c r="AD110" i="7"/>
  <c r="K110" i="7"/>
  <c r="P110" i="7"/>
  <c r="L110" i="7"/>
  <c r="H110" i="7"/>
  <c r="M110" i="7"/>
  <c r="J110" i="7"/>
  <c r="T110" i="7"/>
  <c r="AF110" i="7"/>
  <c r="O110" i="7"/>
  <c r="Z110" i="7"/>
  <c r="AB110" i="7"/>
  <c r="Y110" i="7"/>
  <c r="G110" i="7"/>
  <c r="K105" i="7"/>
  <c r="AE105" i="7"/>
  <c r="AD105" i="7"/>
  <c r="F45" i="10" l="1"/>
  <c r="O139" i="7"/>
  <c r="AC139" i="7"/>
  <c r="K139" i="7"/>
  <c r="J139" i="7"/>
  <c r="G139" i="7"/>
  <c r="U139" i="7"/>
  <c r="Q139" i="7"/>
  <c r="S139" i="7"/>
  <c r="Z139" i="7"/>
  <c r="M139" i="7"/>
  <c r="P139" i="7"/>
  <c r="AD139" i="7"/>
  <c r="AB139" i="7"/>
  <c r="I139" i="7"/>
  <c r="V139" i="7"/>
  <c r="T139" i="7"/>
  <c r="X139" i="7"/>
  <c r="W139" i="7"/>
  <c r="Y139" i="7"/>
  <c r="N139" i="7"/>
  <c r="L139" i="7"/>
  <c r="H139" i="7"/>
  <c r="AE139" i="7"/>
  <c r="R139" i="7"/>
  <c r="AA139" i="7"/>
  <c r="AF139" i="7"/>
  <c r="G8" i="7"/>
  <c r="G97" i="7" s="1"/>
  <c r="G114" i="7" s="1"/>
  <c r="B9" i="7"/>
  <c r="AF105" i="7"/>
  <c r="AD104" i="7" s="1"/>
  <c r="U104" i="7" l="1"/>
  <c r="AB104" i="7"/>
  <c r="Y104" i="7"/>
  <c r="AC104" i="7"/>
  <c r="AE104" i="7"/>
  <c r="G144" i="7"/>
  <c r="B97" i="7"/>
  <c r="P104" i="7"/>
  <c r="T104" i="7"/>
  <c r="K104" i="7"/>
  <c r="I104" i="7"/>
  <c r="R104" i="7"/>
  <c r="Z104" i="7"/>
  <c r="B10" i="7"/>
  <c r="X104" i="7"/>
  <c r="AA104" i="7"/>
  <c r="M104" i="7"/>
  <c r="L104" i="7"/>
  <c r="H104" i="7"/>
  <c r="G104" i="7"/>
  <c r="W104" i="7"/>
  <c r="N104" i="7"/>
  <c r="D104" i="7"/>
  <c r="Q104" i="7"/>
  <c r="AF104" i="7"/>
  <c r="S104" i="7"/>
  <c r="J104" i="7"/>
  <c r="V104" i="7"/>
  <c r="C104" i="7"/>
  <c r="O104" i="7"/>
  <c r="D107" i="7" l="1"/>
  <c r="D116" i="7" s="1"/>
  <c r="D146" i="7" s="1"/>
  <c r="N107" i="7"/>
  <c r="AA107" i="7"/>
  <c r="S107" i="7"/>
  <c r="K107" i="7"/>
  <c r="Z107" i="7"/>
  <c r="R107" i="7"/>
  <c r="J107" i="7"/>
  <c r="P107" i="7"/>
  <c r="U107" i="7"/>
  <c r="V107" i="7"/>
  <c r="Y107" i="7"/>
  <c r="AC107" i="7"/>
  <c r="Q107" i="7"/>
  <c r="L107" i="7"/>
  <c r="I107" i="7"/>
  <c r="O107" i="7"/>
  <c r="C107" i="7"/>
  <c r="AD113" i="7" s="1"/>
  <c r="AF107" i="7"/>
  <c r="X107" i="7"/>
  <c r="AD107" i="7"/>
  <c r="H107" i="7"/>
  <c r="T107" i="7"/>
  <c r="M107" i="7"/>
  <c r="AE107" i="7"/>
  <c r="W107" i="7"/>
  <c r="G107" i="7"/>
  <c r="AB107" i="7"/>
  <c r="I143" i="7"/>
  <c r="AE143" i="7"/>
  <c r="AC143" i="7"/>
  <c r="J143" i="7"/>
  <c r="H143" i="7"/>
  <c r="AB143" i="7"/>
  <c r="W143" i="7"/>
  <c r="U143" i="7"/>
  <c r="T143" i="7"/>
  <c r="O143" i="7"/>
  <c r="M143" i="7"/>
  <c r="L143" i="7"/>
  <c r="G143" i="7"/>
  <c r="AA143" i="7"/>
  <c r="AF143" i="7"/>
  <c r="AD143" i="7"/>
  <c r="Z143" i="7"/>
  <c r="K143" i="7"/>
  <c r="X143" i="7"/>
  <c r="V143" i="7"/>
  <c r="S143" i="7"/>
  <c r="Q143" i="7"/>
  <c r="Y143" i="7"/>
  <c r="P143" i="7"/>
  <c r="N143" i="7"/>
  <c r="R143" i="7"/>
  <c r="AF113" i="7" l="1"/>
  <c r="AF116" i="7" s="1"/>
  <c r="AF146" i="7" s="1"/>
  <c r="AE113" i="7"/>
  <c r="AE116" i="7" s="1"/>
  <c r="AE146" i="7" s="1"/>
  <c r="K113" i="7"/>
  <c r="K116" i="7" s="1"/>
  <c r="K146" i="7" s="1"/>
  <c r="AC113" i="7"/>
  <c r="AC116" i="7" s="1"/>
  <c r="AC146" i="7" s="1"/>
  <c r="G113" i="7"/>
  <c r="G116" i="7" s="1"/>
  <c r="G118" i="7" s="1"/>
  <c r="X113" i="7"/>
  <c r="X116" i="7" s="1"/>
  <c r="X146" i="7" s="1"/>
  <c r="V113" i="7"/>
  <c r="V116" i="7" s="1"/>
  <c r="V146" i="7" s="1"/>
  <c r="S113" i="7"/>
  <c r="S116" i="7" s="1"/>
  <c r="S146" i="7" s="1"/>
  <c r="H113" i="7"/>
  <c r="H116" i="7" s="1"/>
  <c r="H118" i="7" s="1"/>
  <c r="N113" i="7"/>
  <c r="N116" i="7" s="1"/>
  <c r="N146" i="7" s="1"/>
  <c r="O113" i="7"/>
  <c r="O116" i="7" s="1"/>
  <c r="O146" i="7" s="1"/>
  <c r="W113" i="7"/>
  <c r="W116" i="7" s="1"/>
  <c r="W146" i="7" s="1"/>
  <c r="Z113" i="7"/>
  <c r="Z116" i="7" s="1"/>
  <c r="Z146" i="7" s="1"/>
  <c r="R113" i="7"/>
  <c r="R116" i="7" s="1"/>
  <c r="R146" i="7" s="1"/>
  <c r="AB113" i="7"/>
  <c r="AB116" i="7" s="1"/>
  <c r="AB146" i="7" s="1"/>
  <c r="J113" i="7"/>
  <c r="J116" i="7" s="1"/>
  <c r="J146" i="7" s="1"/>
  <c r="U113" i="7"/>
  <c r="U116" i="7" s="1"/>
  <c r="U146" i="7" s="1"/>
  <c r="T113" i="7"/>
  <c r="T116" i="7" s="1"/>
  <c r="T146" i="7" s="1"/>
  <c r="C113" i="7"/>
  <c r="M113" i="7"/>
  <c r="M116" i="7" s="1"/>
  <c r="L113" i="7"/>
  <c r="L116" i="7" s="1"/>
  <c r="L146" i="7" s="1"/>
  <c r="Q113" i="7"/>
  <c r="Q116" i="7" s="1"/>
  <c r="Q146" i="7" s="1"/>
  <c r="I113" i="7"/>
  <c r="I116" i="7" s="1"/>
  <c r="I146" i="7" s="1"/>
  <c r="Y113" i="7"/>
  <c r="Y116" i="7" s="1"/>
  <c r="Y146" i="7" s="1"/>
  <c r="AA113" i="7"/>
  <c r="AA116" i="7" s="1"/>
  <c r="AA146" i="7" s="1"/>
  <c r="P113" i="7"/>
  <c r="P116" i="7" s="1"/>
  <c r="P146" i="7" s="1"/>
  <c r="AD116" i="7"/>
  <c r="AD146" i="7" s="1"/>
  <c r="G146" i="7" l="1"/>
  <c r="G148" i="7" s="1"/>
  <c r="H146" i="7"/>
  <c r="H148" i="7" s="1"/>
  <c r="B116" i="7"/>
  <c r="B145" i="7" s="1"/>
  <c r="B116" i="6" s="1"/>
  <c r="M146" i="7"/>
  <c r="B2" i="6" l="1"/>
  <c r="B2" i="7"/>
  <c r="B146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<sst xmlns="http://schemas.openxmlformats.org/spreadsheetml/2006/main" count="763" uniqueCount="324">
  <si>
    <t>Uniform Cost Methodology</t>
  </si>
  <si>
    <t>Organization Name</t>
  </si>
  <si>
    <t>State of Georgia, Division of Aging</t>
  </si>
  <si>
    <t>Model Name</t>
  </si>
  <si>
    <t>File Name</t>
  </si>
  <si>
    <t>Uniform Cost Methodology_September 2024</t>
  </si>
  <si>
    <t>Last Updated</t>
  </si>
  <si>
    <t>September 2024</t>
  </si>
  <si>
    <t>Model Contact</t>
  </si>
  <si>
    <r>
      <t>Please contact</t>
    </r>
    <r>
      <rPr>
        <sz val="14"/>
        <color theme="3"/>
        <rFont val="Arial"/>
        <family val="2"/>
      </rPr>
      <t xml:space="preserve"> UCM_DAS@dhs.ga.gov</t>
    </r>
    <r>
      <rPr>
        <sz val="14"/>
        <color rgb="FF00B050"/>
        <rFont val="Arial"/>
        <family val="2"/>
      </rPr>
      <t xml:space="preserve"> </t>
    </r>
    <r>
      <rPr>
        <sz val="14"/>
        <rFont val="Arial"/>
        <family val="2"/>
      </rPr>
      <t>for questions</t>
    </r>
  </si>
  <si>
    <t>Sheet No.</t>
  </si>
  <si>
    <t>Sheet Name</t>
  </si>
  <si>
    <t>Cover (This Sheet)</t>
  </si>
  <si>
    <t>Quick Start Guide</t>
  </si>
  <si>
    <t>Inputs Label</t>
  </si>
  <si>
    <t>PERSONNEL_INPUTS</t>
  </si>
  <si>
    <t>SUPPORT_INPUTS</t>
  </si>
  <si>
    <t>Outputs Label</t>
  </si>
  <si>
    <t>PERSONNEL_OUTPUTS</t>
  </si>
  <si>
    <t>SUPPORT_OUTPUTS</t>
  </si>
  <si>
    <r>
      <rPr>
        <b/>
        <sz val="12"/>
        <rFont val="Arial"/>
        <family val="2"/>
      </rPr>
      <t>The Uniform Cost Methodology (UCM) is a tool for estimating unit costs involved in delivering services for older adults</t>
    </r>
    <r>
      <rPr>
        <sz val="12"/>
        <rFont val="Arial"/>
        <family val="2"/>
      </rPr>
      <t xml:space="preserve">. The methodology enables providers and Area Agencies on Aging (AAAs) to understand the personnel and support components of their service cost; identifying the cost of services is also a requirement for providers to bid for services and receive funding for programs under the Older Americans Act. </t>
    </r>
  </si>
  <si>
    <t>The tables below provide an orientation to completing the UCM:</t>
  </si>
  <si>
    <r>
      <t xml:space="preserve">The UCM spreadsheet is divided into inputs and outputs tabs as listed in </t>
    </r>
    <r>
      <rPr>
        <b/>
        <sz val="12"/>
        <color theme="3"/>
        <rFont val="Arial"/>
        <family val="2"/>
      </rPr>
      <t>Table 1</t>
    </r>
    <r>
      <rPr>
        <sz val="12"/>
        <rFont val="Arial"/>
        <family val="2"/>
      </rPr>
      <t xml:space="preserve"> below. The spreadsheet also utilizes color coding, outlined in </t>
    </r>
    <r>
      <rPr>
        <b/>
        <sz val="12"/>
        <color theme="3"/>
        <rFont val="Arial"/>
        <family val="2"/>
      </rPr>
      <t xml:space="preserve">Table 2 </t>
    </r>
    <r>
      <rPr>
        <sz val="12"/>
        <rFont val="Arial"/>
        <family val="2"/>
      </rPr>
      <t xml:space="preserve">below, to differentiate modes of cell calculation. 
</t>
    </r>
    <r>
      <rPr>
        <b/>
        <sz val="12"/>
        <rFont val="Arial"/>
        <family val="2"/>
      </rPr>
      <t>The Inputs Tabs:</t>
    </r>
    <r>
      <rPr>
        <sz val="12"/>
        <rFont val="Arial"/>
        <family val="2"/>
      </rPr>
      <t xml:space="preserve">
• Includes input columns and spreadsheet checks
• Are the only tabs used to enter data 
</t>
    </r>
    <r>
      <rPr>
        <b/>
        <sz val="12"/>
        <rFont val="Arial"/>
        <family val="2"/>
      </rPr>
      <t>The Outputs Tabs:</t>
    </r>
    <r>
      <rPr>
        <sz val="12"/>
        <rFont val="Arial"/>
        <family val="2"/>
      </rPr>
      <t xml:space="preserve">
• Contain all UCM columns
• Auto-populate values based on the inputs tabs
• Used by AAAs and DAS to review entries
</t>
    </r>
  </si>
  <si>
    <t>Table 1</t>
  </si>
  <si>
    <t>Sheet Purpose</t>
  </si>
  <si>
    <t>To input staff wages and benefits.</t>
  </si>
  <si>
    <t xml:space="preserve">To input expenses for supplies and services. </t>
  </si>
  <si>
    <t>Auto-calculates wages and benefits costs for cost pools and services.</t>
  </si>
  <si>
    <t>Allocates expenses to cost pools and calculates the unit cost per service.</t>
  </si>
  <si>
    <t>Table 2</t>
  </si>
  <si>
    <t>Font Color</t>
  </si>
  <si>
    <t>Meaning</t>
  </si>
  <si>
    <t>Green</t>
  </si>
  <si>
    <t>Enter value here; manual inputs</t>
  </si>
  <si>
    <t>Blue</t>
  </si>
  <si>
    <t>Brief instructions on entering values</t>
  </si>
  <si>
    <t>Black</t>
  </si>
  <si>
    <t>Auto-calculated outputs (do not enter values here)</t>
  </si>
  <si>
    <t>Please refer to the UCM Instructions Manual and Training Videos for additional help on filling out the UCM.</t>
  </si>
  <si>
    <t>Enter Provider Name: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</si>
  <si>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</si>
  <si>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</si>
  <si>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</si>
  <si>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</si>
  <si>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</si>
  <si>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</si>
  <si>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</si>
  <si>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</si>
  <si>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</si>
  <si>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</si>
  <si>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</si>
  <si>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</si>
  <si>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</si>
  <si>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</si>
  <si>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</si>
  <si>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</si>
  <si>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</si>
  <si>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</si>
  <si>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</si>
  <si>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</si>
  <si>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</si>
  <si>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</si>
  <si>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</si>
  <si>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</si>
  <si>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</si>
  <si>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r>
      <t xml:space="preserve">STAFF LIST 
</t>
    </r>
    <r>
      <rPr>
        <b/>
        <i/>
        <sz val="12"/>
        <color rgb="FF0000FF"/>
        <rFont val="Arial"/>
        <family val="2"/>
      </rPr>
      <t>(Paid staff only - do not include volunteers
or other donated)</t>
    </r>
  </si>
  <si>
    <r>
      <t xml:space="preserve">Number of Staff Positions 
</t>
    </r>
    <r>
      <rPr>
        <b/>
        <i/>
        <sz val="12"/>
        <color rgb="FF0000FF"/>
        <rFont val="Arial"/>
        <family val="2"/>
      </rPr>
      <t>(Enter number per staff title)</t>
    </r>
  </si>
  <si>
    <r>
      <t xml:space="preserve">Base Wages 
</t>
    </r>
    <r>
      <rPr>
        <b/>
        <i/>
        <sz val="12"/>
        <color rgb="FF0000FF"/>
        <rFont val="Arial"/>
        <family val="2"/>
      </rPr>
      <t>(Enter base amount with no benefits included)</t>
    </r>
  </si>
  <si>
    <r>
      <t xml:space="preserve">Fringe Benefits Rate
</t>
    </r>
    <r>
      <rPr>
        <b/>
        <i/>
        <sz val="12"/>
        <color rgb="FF0000FF"/>
        <rFont val="Arial"/>
        <family val="2"/>
      </rPr>
      <t>(Enter benefit costs by % only)</t>
    </r>
  </si>
  <si>
    <r>
      <t xml:space="preserve">Productive Hours 
</t>
    </r>
    <r>
      <rPr>
        <b/>
        <i/>
        <sz val="12"/>
        <color rgb="FF0000FF"/>
        <rFont val="Arial"/>
        <family val="2"/>
      </rPr>
      <t xml:space="preserve">(Enter annual productive hours) </t>
    </r>
  </si>
  <si>
    <r>
      <t xml:space="preserve">Admin Hours
</t>
    </r>
    <r>
      <rPr>
        <b/>
        <i/>
        <sz val="12"/>
        <color rgb="FF0000FF"/>
        <rFont val="Arial"/>
        <family val="2"/>
      </rPr>
      <t>(Enter admin hours)</t>
    </r>
  </si>
  <si>
    <r>
      <rPr>
        <b/>
        <sz val="12"/>
        <color rgb="FF000000"/>
        <rFont val="Arial"/>
        <family val="2"/>
      </rPr>
      <t xml:space="preserve">Shared Building Space Hours 
</t>
    </r>
    <r>
      <rPr>
        <b/>
        <i/>
        <sz val="12"/>
        <color rgb="FF0000FF"/>
        <rFont val="Arial"/>
        <family val="2"/>
      </rPr>
      <t>(Enter shared building space hours)</t>
    </r>
    <r>
      <rPr>
        <b/>
        <i/>
        <sz val="12"/>
        <color rgb="FFFF0000"/>
        <rFont val="Arial"/>
        <family val="2"/>
      </rPr>
      <t xml:space="preserve"> </t>
    </r>
  </si>
  <si>
    <t>Choose a Service</t>
  </si>
  <si>
    <t xml:space="preserve">All Other </t>
  </si>
  <si>
    <t xml:space="preserve">Billable Hours </t>
  </si>
  <si>
    <t>All Other Hours</t>
  </si>
  <si>
    <t>Enter Staff Title/Name</t>
  </si>
  <si>
    <t>Client/Meal Transportation Cost Pool Section Only</t>
  </si>
  <si>
    <t>Driver</t>
  </si>
  <si>
    <t>Unit of Service</t>
  </si>
  <si>
    <t>File is..</t>
  </si>
  <si>
    <t>All Other</t>
  </si>
  <si>
    <t>General Administration
COST POOL</t>
  </si>
  <si>
    <t>Shared Building Space
COST POOL</t>
  </si>
  <si>
    <t>Client/Meal Transportation COST POOL</t>
  </si>
  <si>
    <t>Support
COST POOL</t>
  </si>
  <si>
    <t>PROPOSED ANNUAL EXPENSES</t>
  </si>
  <si>
    <t>STAFF TRAVEL EXPENSES</t>
  </si>
  <si>
    <t>Staff Mileage/Per Diem Reimbursement</t>
  </si>
  <si>
    <t>Volunteer Mileage/Per Diem Reimbursement</t>
  </si>
  <si>
    <t>Other Staff Travel Expenses</t>
  </si>
  <si>
    <t>VEHICLE OPERATING EXPENSES</t>
  </si>
  <si>
    <t>Vehicle Gas &amp; Oil</t>
  </si>
  <si>
    <t>Vehicle Insurance</t>
  </si>
  <si>
    <t>Vehicle Maintenance</t>
  </si>
  <si>
    <t>Other Vehicle Operating Expenses</t>
  </si>
  <si>
    <r>
      <t>BUILDING EXPENSES</t>
    </r>
    <r>
      <rPr>
        <b/>
        <i/>
        <sz val="14"/>
        <rFont val="Arial"/>
        <family val="2"/>
      </rPr>
      <t xml:space="preserve"> </t>
    </r>
  </si>
  <si>
    <t>Building Depreciation</t>
  </si>
  <si>
    <t>Building Insurance</t>
  </si>
  <si>
    <t xml:space="preserve">Building Maintenance/Janitorial </t>
  </si>
  <si>
    <t>Building Repairs</t>
  </si>
  <si>
    <t>Rent</t>
  </si>
  <si>
    <t>Utilities</t>
  </si>
  <si>
    <t>Other Space Expenses (Security)</t>
  </si>
  <si>
    <t>COMPUTER OPERATION EXPENSES</t>
  </si>
  <si>
    <t>Computer Purchase</t>
  </si>
  <si>
    <t>Computer Maintenance</t>
  </si>
  <si>
    <t>Computer Supplies</t>
  </si>
  <si>
    <t>Computer Training</t>
  </si>
  <si>
    <t xml:space="preserve">Other Computer Operation Expenses  </t>
  </si>
  <si>
    <t>CAPITAL EQUIPMENT EXPENSES</t>
  </si>
  <si>
    <t>Capital Equipment Depreciation/Usage Fee</t>
  </si>
  <si>
    <t>Equipment Maintenance</t>
  </si>
  <si>
    <t>Other Equipment Expenses</t>
  </si>
  <si>
    <t xml:space="preserve">SUPPLY EXPENSES </t>
  </si>
  <si>
    <t>Advertising</t>
  </si>
  <si>
    <t>Copy/Printing</t>
  </si>
  <si>
    <t>Dues/Subscriptions</t>
  </si>
  <si>
    <t>Employee Testing</t>
  </si>
  <si>
    <t>Insurance</t>
  </si>
  <si>
    <t>Office/Paper Supplies</t>
  </si>
  <si>
    <t>Postage</t>
  </si>
  <si>
    <t>Site Supplies</t>
  </si>
  <si>
    <t>Telephone &amp; Other Telecommunications</t>
  </si>
  <si>
    <t>Training/Meeting Expense</t>
  </si>
  <si>
    <t>Other Supply Expenses</t>
  </si>
  <si>
    <t xml:space="preserve">SERVICE CONTRACTS </t>
  </si>
  <si>
    <t xml:space="preserve">SCSEP </t>
  </si>
  <si>
    <t>Identify Contract Type</t>
  </si>
  <si>
    <t>CONGREGATE MEAL EXPENSES</t>
  </si>
  <si>
    <t>Vendor Meal Contract - Congregate</t>
  </si>
  <si>
    <t>On-Site or Central Kitchen Preparation:</t>
  </si>
  <si>
    <t>Raw Food Costs</t>
  </si>
  <si>
    <t>Labor</t>
  </si>
  <si>
    <t>Disposable Supplies</t>
  </si>
  <si>
    <t>Transportation Costs</t>
  </si>
  <si>
    <t>Meal Delivery Costs</t>
  </si>
  <si>
    <t>Equipment</t>
  </si>
  <si>
    <t>Taxes</t>
  </si>
  <si>
    <t>Other Meal Costs (Kinship Care - monthly mtgs)</t>
  </si>
  <si>
    <t>HOME DELIVERED MEAL EXPENSES</t>
  </si>
  <si>
    <t>Vendor Meal Contract - Home Delivered</t>
  </si>
  <si>
    <t>Other Meal Costs (List)</t>
  </si>
  <si>
    <t xml:space="preserve">OTHER OPERATING COSTS </t>
  </si>
  <si>
    <t>Agency Indirect (Federal Cognizant Agency Only)</t>
  </si>
  <si>
    <t>Audit/Legal Fees</t>
  </si>
  <si>
    <t>Profit/Surplus Margin</t>
  </si>
  <si>
    <t>Other Misc. Operating Costs</t>
  </si>
  <si>
    <t>Spreadsheet Check</t>
  </si>
  <si>
    <t>COST POOL SECTION:</t>
  </si>
  <si>
    <t>Service Subcontract Allowance (per contract)</t>
  </si>
  <si>
    <t xml:space="preserve">Contracts over $50,000 Only - Enter Service Subcontract Adjustment (Contract Amount minus $25,000) </t>
  </si>
  <si>
    <t xml:space="preserve">Reallocate Shared Building Space  </t>
  </si>
  <si>
    <t>Enter Square Footage Occupied (In Green Only)</t>
  </si>
  <si>
    <t>Enter Number of Billing Units</t>
  </si>
  <si>
    <t>DONATED PERSONNEL OR 
NON-CASH MATCH SECTION</t>
  </si>
  <si>
    <r>
      <rPr>
        <b/>
        <i/>
        <sz val="14"/>
        <color rgb="FF339933"/>
        <rFont val="Arial"/>
        <family val="2"/>
      </rPr>
      <t xml:space="preserve">Enter description </t>
    </r>
    <r>
      <rPr>
        <b/>
        <i/>
        <sz val="14"/>
        <color indexed="48"/>
        <rFont val="Arial"/>
        <family val="2"/>
      </rPr>
      <t xml:space="preserve"> (Column A) and then</t>
    </r>
    <r>
      <rPr>
        <b/>
        <i/>
        <sz val="14"/>
        <color rgb="FF339933"/>
        <rFont val="Arial"/>
        <family val="2"/>
      </rPr>
      <t xml:space="preserve"> $ value</t>
    </r>
    <r>
      <rPr>
        <b/>
        <i/>
        <sz val="14"/>
        <color indexed="10"/>
        <rFont val="Arial"/>
        <family val="2"/>
      </rPr>
      <t xml:space="preserve"> </t>
    </r>
    <r>
      <rPr>
        <b/>
        <i/>
        <sz val="14"/>
        <color indexed="48"/>
        <rFont val="Arial"/>
        <family val="2"/>
      </rPr>
      <t xml:space="preserve"> (Column B)</t>
    </r>
  </si>
  <si>
    <r>
      <rPr>
        <b/>
        <sz val="14"/>
        <rFont val="Arial"/>
        <family val="2"/>
      </rPr>
      <t>Spreadsheet Check</t>
    </r>
    <r>
      <rPr>
        <b/>
        <sz val="14"/>
        <color indexed="10"/>
        <rFont val="Arial"/>
        <family val="2"/>
      </rPr>
      <t xml:space="preserve"> </t>
    </r>
    <r>
      <rPr>
        <b/>
        <i/>
        <sz val="14"/>
        <color indexed="48"/>
        <rFont val="Arial"/>
        <family val="2"/>
      </rPr>
      <t>(Auto-populates)</t>
    </r>
  </si>
  <si>
    <r>
      <t xml:space="preserve">Number of Staff Positions
</t>
    </r>
    <r>
      <rPr>
        <b/>
        <i/>
        <sz val="12"/>
        <color rgb="FF0000FF"/>
        <rFont val="Arial"/>
        <family val="2"/>
      </rPr>
      <t xml:space="preserve">(Auto-populates) </t>
    </r>
  </si>
  <si>
    <r>
      <t xml:space="preserve">Base Wages
</t>
    </r>
    <r>
      <rPr>
        <b/>
        <i/>
        <sz val="12"/>
        <color rgb="FF0000FF"/>
        <rFont val="Arial"/>
        <family val="2"/>
      </rPr>
      <t>(Auto-populates)</t>
    </r>
  </si>
  <si>
    <r>
      <t xml:space="preserve">Fringe Benefits Rate
</t>
    </r>
    <r>
      <rPr>
        <b/>
        <i/>
        <sz val="12"/>
        <color rgb="FF0000FF"/>
        <rFont val="Arial"/>
        <family val="2"/>
      </rPr>
      <t>(Auto-populates)</t>
    </r>
  </si>
  <si>
    <r>
      <t xml:space="preserve">Fringe Benefit Dollars 
</t>
    </r>
    <r>
      <rPr>
        <b/>
        <i/>
        <sz val="12"/>
        <color indexed="12"/>
        <rFont val="Arial"/>
        <family val="2"/>
      </rPr>
      <t>(Auto-populates)</t>
    </r>
  </si>
  <si>
    <r>
      <t xml:space="preserve">Total Wages 
and 
Benefits
</t>
    </r>
    <r>
      <rPr>
        <b/>
        <i/>
        <sz val="12"/>
        <color indexed="12"/>
        <rFont val="Arial"/>
        <family val="2"/>
      </rPr>
      <t>(Auto-populates)</t>
    </r>
  </si>
  <si>
    <r>
      <t xml:space="preserve">Productive Hours 
</t>
    </r>
    <r>
      <rPr>
        <b/>
        <i/>
        <sz val="12"/>
        <color rgb="FF0000FF"/>
        <rFont val="Arial"/>
        <family val="2"/>
      </rPr>
      <t xml:space="preserve">(Auto-populates) </t>
    </r>
  </si>
  <si>
    <r>
      <t xml:space="preserve">General Admin % 
</t>
    </r>
    <r>
      <rPr>
        <b/>
        <i/>
        <sz val="12"/>
        <color rgb="FF0000FF"/>
        <rFont val="Arial"/>
        <family val="2"/>
      </rPr>
      <t>(Auto-populates)</t>
    </r>
  </si>
  <si>
    <r>
      <t xml:space="preserve">Admin Hours
</t>
    </r>
    <r>
      <rPr>
        <b/>
        <i/>
        <sz val="12"/>
        <color rgb="FF0000FF"/>
        <rFont val="Arial"/>
        <family val="2"/>
      </rPr>
      <t xml:space="preserve">(Auto-populates) </t>
    </r>
  </si>
  <si>
    <r>
      <t xml:space="preserve">General Admin 
Costs 
</t>
    </r>
    <r>
      <rPr>
        <b/>
        <i/>
        <sz val="12"/>
        <color indexed="12"/>
        <rFont val="Arial"/>
        <family val="2"/>
      </rPr>
      <t>(Auto-populates)</t>
    </r>
  </si>
  <si>
    <r>
      <t xml:space="preserve">Staff for Building Maintenance %
</t>
    </r>
    <r>
      <rPr>
        <b/>
        <i/>
        <sz val="12"/>
        <color rgb="FF0000FF"/>
        <rFont val="Arial"/>
        <family val="2"/>
      </rPr>
      <t xml:space="preserve">(Auto-populates) </t>
    </r>
  </si>
  <si>
    <r>
      <t xml:space="preserve">Shared Building Space Hours 
</t>
    </r>
    <r>
      <rPr>
        <b/>
        <i/>
        <sz val="12"/>
        <color rgb="FF0000FF"/>
        <rFont val="Arial"/>
        <family val="2"/>
      </rPr>
      <t xml:space="preserve">(Auto-populates) </t>
    </r>
  </si>
  <si>
    <r>
      <t xml:space="preserve">Shared Building Space 
</t>
    </r>
    <r>
      <rPr>
        <b/>
        <i/>
        <sz val="12"/>
        <color indexed="12"/>
        <rFont val="Arial"/>
        <family val="2"/>
      </rPr>
      <t>(Auto-populates)</t>
    </r>
  </si>
  <si>
    <r>
      <t xml:space="preserve">All Other Programs 
%
</t>
    </r>
    <r>
      <rPr>
        <b/>
        <i/>
        <sz val="12"/>
        <color rgb="FF0000FF"/>
        <rFont val="Arial"/>
        <family val="2"/>
      </rPr>
      <t>(Auto-populates)</t>
    </r>
  </si>
  <si>
    <r>
      <t xml:space="preserve">All Other
Wages
</t>
    </r>
    <r>
      <rPr>
        <b/>
        <i/>
        <sz val="12"/>
        <color rgb="FF0000FF"/>
        <rFont val="Arial"/>
        <family val="2"/>
      </rPr>
      <t>(Auto-populates)</t>
    </r>
  </si>
  <si>
    <r>
      <t xml:space="preserve">TOTAL
HOURS
</t>
    </r>
    <r>
      <rPr>
        <b/>
        <i/>
        <sz val="12"/>
        <color indexed="12"/>
        <rFont val="Arial"/>
        <family val="2"/>
      </rPr>
      <t>(Auto-populates)</t>
    </r>
  </si>
  <si>
    <r>
      <t xml:space="preserve">Billable Hours 
</t>
    </r>
    <r>
      <rPr>
        <b/>
        <i/>
        <sz val="12"/>
        <color rgb="FF0000FF"/>
        <rFont val="Arial"/>
        <family val="2"/>
      </rPr>
      <t xml:space="preserve">(Auto-populates) </t>
    </r>
  </si>
  <si>
    <r>
      <t xml:space="preserve">% OF
STAFF TIME
 </t>
    </r>
    <r>
      <rPr>
        <b/>
        <i/>
        <sz val="12"/>
        <color rgb="FF0000FF"/>
        <rFont val="Arial"/>
        <family val="2"/>
      </rPr>
      <t>(Auto-populates)</t>
    </r>
  </si>
  <si>
    <r>
      <t xml:space="preserve">W &amp; B
COST
</t>
    </r>
    <r>
      <rPr>
        <b/>
        <i/>
        <sz val="12"/>
        <color rgb="FF0000FF"/>
        <rFont val="Arial"/>
        <family val="2"/>
      </rPr>
      <t>(Auto-populates)</t>
    </r>
  </si>
  <si>
    <r>
      <t xml:space="preserve">TOTAL
HOURS
</t>
    </r>
    <r>
      <rPr>
        <b/>
        <i/>
        <sz val="12"/>
        <color rgb="FF0000FF"/>
        <rFont val="Arial"/>
        <family val="2"/>
      </rPr>
      <t>(Auto-populates)</t>
    </r>
  </si>
  <si>
    <r>
      <t xml:space="preserve">Billable Hours
</t>
    </r>
    <r>
      <rPr>
        <b/>
        <i/>
        <sz val="12"/>
        <color rgb="FF0000FF"/>
        <rFont val="Arial"/>
        <family val="2"/>
      </rPr>
      <t xml:space="preserve">(Auto-populates)  </t>
    </r>
  </si>
  <si>
    <r>
      <t xml:space="preserve">TOTAL
HOURS
</t>
    </r>
    <r>
      <rPr>
        <b/>
        <sz val="12"/>
        <color rgb="FF0000FF"/>
        <rFont val="Arial"/>
        <family val="2"/>
      </rPr>
      <t>(Auto-populates)</t>
    </r>
  </si>
  <si>
    <r>
      <t xml:space="preserve">TOTAL
HOURS
</t>
    </r>
    <r>
      <rPr>
        <b/>
        <i/>
        <sz val="12"/>
        <color rgb="FF0000FF"/>
        <rFont val="Arial"/>
        <family val="2"/>
      </rPr>
      <t>(Auto-populates</t>
    </r>
    <r>
      <rPr>
        <b/>
        <sz val="12"/>
        <color rgb="FF0000FF"/>
        <rFont val="Arial"/>
        <family val="2"/>
      </rPr>
      <t>)</t>
    </r>
  </si>
  <si>
    <t>(The following data calculates automatically - do not enter)</t>
  </si>
  <si>
    <t xml:space="preserve"> </t>
  </si>
  <si>
    <t xml:space="preserve">Total Wages and Benefits </t>
  </si>
  <si>
    <t>Percent of Total Wages and Benefits</t>
  </si>
  <si>
    <t>Total Hours</t>
  </si>
  <si>
    <t>Percent of Total Hours</t>
  </si>
  <si>
    <t>Column1</t>
  </si>
  <si>
    <t xml:space="preserve">AAA Administration </t>
  </si>
  <si>
    <t xml:space="preserve">AAA Advocacy </t>
  </si>
  <si>
    <t xml:space="preserve">AAA Coordination </t>
  </si>
  <si>
    <t>AAA Outreach</t>
  </si>
  <si>
    <t xml:space="preserve">AAA Program Development </t>
  </si>
  <si>
    <t>ADRC Information and Assistance</t>
  </si>
  <si>
    <t xml:space="preserve">Adult Day Care </t>
  </si>
  <si>
    <t>Adult Day Care - Mobile</t>
  </si>
  <si>
    <t>Adult Day Health</t>
  </si>
  <si>
    <t>Aging Mastery Program</t>
  </si>
  <si>
    <t>Behavioral Health Coaching - Congregate</t>
  </si>
  <si>
    <t>Behavioral Health Coaching - Non-Congregate</t>
  </si>
  <si>
    <t>Bingocize</t>
  </si>
  <si>
    <t>BRI Care Consultation</t>
  </si>
  <si>
    <t>Care Receiver Supervision</t>
  </si>
  <si>
    <t>Caregiver - Group</t>
  </si>
  <si>
    <t>Case Management</t>
  </si>
  <si>
    <t>Case Management Brokering</t>
  </si>
  <si>
    <t>CDSME - CDSMP</t>
  </si>
  <si>
    <t>CDSME - CPSMP</t>
  </si>
  <si>
    <t xml:space="preserve">CDSME - Diabetes </t>
  </si>
  <si>
    <t>CDSME - Tomando</t>
  </si>
  <si>
    <t>Chore</t>
  </si>
  <si>
    <t>Community and Public Education</t>
  </si>
  <si>
    <t xml:space="preserve">Community Options Counseling </t>
  </si>
  <si>
    <t>Congregate Meals Cost Only</t>
  </si>
  <si>
    <t>Congregate Meals Management Only</t>
  </si>
  <si>
    <t>Congregate Meals - Voucher</t>
  </si>
  <si>
    <t>Counseling - Group</t>
  </si>
  <si>
    <t>Counseling - Individual</t>
  </si>
  <si>
    <t>Disaster Services - Congregate Meals</t>
  </si>
  <si>
    <t>Disaster Services - Home Delivered Meals</t>
  </si>
  <si>
    <t>Emergency Home Delivered Meals</t>
  </si>
  <si>
    <t xml:space="preserve">Falls Prevention - Matter of Balance </t>
  </si>
  <si>
    <t xml:space="preserve">Falls Prevention - Tai Chi </t>
  </si>
  <si>
    <t>Geri-Fit Program</t>
  </si>
  <si>
    <t>Health Coaches for Hypertension Control</t>
  </si>
  <si>
    <t xml:space="preserve">Health Promotion/Disease Prevention </t>
  </si>
  <si>
    <t>Home Delivered Meals Cost Only</t>
  </si>
  <si>
    <t>Home Delivered Meals Management Only</t>
  </si>
  <si>
    <t>Home Delivered Meals - Voucher</t>
  </si>
  <si>
    <t>Home Management</t>
  </si>
  <si>
    <t>Homemaker</t>
  </si>
  <si>
    <t>Homemaker - Voucher</t>
  </si>
  <si>
    <t>Hospital Transition - Care Transitions Intervention</t>
  </si>
  <si>
    <t>Hospital Transition - The Bridge Model</t>
  </si>
  <si>
    <t>Kinship Care - Group</t>
  </si>
  <si>
    <t>Map Habit</t>
  </si>
  <si>
    <t>Material Aid - Assistive Technology</t>
  </si>
  <si>
    <t>Material Aid - Assistive Technology - Voucher</t>
  </si>
  <si>
    <t xml:space="preserve">Material Aid - Home Modifications/Home Repair </t>
  </si>
  <si>
    <t>Material Aid - Other - Group</t>
  </si>
  <si>
    <t>Material Aid - Other - Individual</t>
  </si>
  <si>
    <t>Material Aid - Other - Individual - Voucher</t>
  </si>
  <si>
    <t>MDSQ Options Counseling</t>
  </si>
  <si>
    <t>Medications Management - Group</t>
  </si>
  <si>
    <t>Medications Management - Individual</t>
  </si>
  <si>
    <t>MFP - Transition Coordination</t>
  </si>
  <si>
    <t>Monitored Living Solution - Installation</t>
  </si>
  <si>
    <t>Monitored Living Solution - Monitoring</t>
  </si>
  <si>
    <t xml:space="preserve">Nursing Home Transitions </t>
  </si>
  <si>
    <t>Nutrition Counseling</t>
  </si>
  <si>
    <t>Nutrition Education</t>
  </si>
  <si>
    <t>Nutrition Risk Assessments</t>
  </si>
  <si>
    <t>Outreach</t>
  </si>
  <si>
    <t xml:space="preserve">Personal Care </t>
  </si>
  <si>
    <t>Personal Care - Voucher</t>
  </si>
  <si>
    <t xml:space="preserve">Powerful Tools for Caregivers </t>
  </si>
  <si>
    <t>RCI Caring for You, Caring for Me (CFYCFM)</t>
  </si>
  <si>
    <t>RCI Dealing with Dementia</t>
  </si>
  <si>
    <t>RCI REACH (Resources Enhancing Alzheimer’s Caregiver Health)</t>
  </si>
  <si>
    <t>Respite Care - In-Home</t>
  </si>
  <si>
    <t>Respite Care - In-Home - Voucher</t>
  </si>
  <si>
    <t>Respite Care - Out-of-Home</t>
  </si>
  <si>
    <t>Respite Care - Out-of-Home - Voucher</t>
  </si>
  <si>
    <t>Senior Recreation</t>
  </si>
  <si>
    <t>Support Group</t>
  </si>
  <si>
    <t>Support Groups - Caregiver Group</t>
  </si>
  <si>
    <t>Support Options</t>
  </si>
  <si>
    <t>Support Options Coordination</t>
  </si>
  <si>
    <t>Telephone Reassurance</t>
  </si>
  <si>
    <t>Training</t>
  </si>
  <si>
    <t>Transportation - Individual</t>
  </si>
  <si>
    <t>Transportation - Individual - Voucher</t>
  </si>
  <si>
    <t>Tutoring</t>
  </si>
  <si>
    <t>VIVO</t>
  </si>
  <si>
    <r>
      <t>WAGES &amp; BENEFITS</t>
    </r>
    <r>
      <rPr>
        <b/>
        <i/>
        <sz val="14"/>
        <rFont val="Arial"/>
        <family val="2"/>
      </rPr>
      <t xml:space="preserve"> </t>
    </r>
    <r>
      <rPr>
        <b/>
        <i/>
        <sz val="14"/>
        <color indexed="48"/>
        <rFont val="Arial"/>
        <family val="2"/>
      </rPr>
      <t>(Auto-populates)</t>
    </r>
  </si>
  <si>
    <t xml:space="preserve"> Auto-populates % of Wages and Benefits from Personnel Spreadsheet(1)</t>
  </si>
  <si>
    <t xml:space="preserve"> Auto-populates % of Hours from Personnel  Spreadsheet (1)</t>
  </si>
  <si>
    <r>
      <t xml:space="preserve">STAFF TRAVEL EXPENSES
</t>
    </r>
    <r>
      <rPr>
        <b/>
        <i/>
        <sz val="14"/>
        <color indexed="48"/>
        <rFont val="Arial"/>
        <family val="2"/>
      </rPr>
      <t>(Auto-populates)</t>
    </r>
  </si>
  <si>
    <r>
      <rPr>
        <b/>
        <sz val="14"/>
        <rFont val="Arial"/>
        <family val="2"/>
      </rPr>
      <t>VEHICLE OPERATING EXPENSES</t>
    </r>
    <r>
      <rPr>
        <b/>
        <sz val="14"/>
        <color indexed="59"/>
        <rFont val="Arial"/>
        <family val="2"/>
      </rPr>
      <t xml:space="preserve">
</t>
    </r>
    <r>
      <rPr>
        <b/>
        <i/>
        <sz val="14"/>
        <color indexed="48"/>
        <rFont val="Arial"/>
        <family val="2"/>
      </rPr>
      <t>(Auto-populates)</t>
    </r>
  </si>
  <si>
    <r>
      <rPr>
        <b/>
        <sz val="14"/>
        <rFont val="Arial"/>
        <family val="2"/>
      </rPr>
      <t>BUILDING EXPENSES</t>
    </r>
    <r>
      <rPr>
        <b/>
        <i/>
        <sz val="14"/>
        <color indexed="59"/>
        <rFont val="Arial"/>
        <family val="2"/>
      </rPr>
      <t xml:space="preserve"> </t>
    </r>
    <r>
      <rPr>
        <b/>
        <i/>
        <sz val="14"/>
        <color indexed="48"/>
        <rFont val="Arial"/>
        <family val="2"/>
      </rPr>
      <t>(Auto-populates)</t>
    </r>
  </si>
  <si>
    <r>
      <rPr>
        <b/>
        <sz val="14"/>
        <rFont val="Arial"/>
        <family val="2"/>
      </rPr>
      <t>COMPUTER OPERATION EXPENSES</t>
    </r>
    <r>
      <rPr>
        <b/>
        <i/>
        <sz val="14"/>
        <color indexed="48"/>
        <rFont val="Arial"/>
        <family val="2"/>
      </rPr>
      <t xml:space="preserve"> (Auto-populates)</t>
    </r>
  </si>
  <si>
    <r>
      <rPr>
        <b/>
        <sz val="14"/>
        <rFont val="Arial"/>
        <family val="2"/>
      </rPr>
      <t>CAPITAL EQUIPMENT EXPENSES</t>
    </r>
    <r>
      <rPr>
        <b/>
        <sz val="14"/>
        <color indexed="59"/>
        <rFont val="Arial"/>
        <family val="2"/>
      </rPr>
      <t xml:space="preserve">
</t>
    </r>
    <r>
      <rPr>
        <b/>
        <i/>
        <sz val="14"/>
        <color indexed="48"/>
        <rFont val="Arial"/>
        <family val="2"/>
      </rPr>
      <t>(Auto-populates)</t>
    </r>
  </si>
  <si>
    <r>
      <rPr>
        <b/>
        <sz val="14"/>
        <rFont val="Arial"/>
        <family val="2"/>
      </rPr>
      <t>SUPPLY EXPENSES</t>
    </r>
    <r>
      <rPr>
        <b/>
        <sz val="14"/>
        <color indexed="59"/>
        <rFont val="Arial"/>
        <family val="2"/>
      </rPr>
      <t xml:space="preserve"> </t>
    </r>
    <r>
      <rPr>
        <b/>
        <i/>
        <sz val="14"/>
        <color indexed="48"/>
        <rFont val="Arial"/>
        <family val="2"/>
      </rPr>
      <t>(Auto-populates)</t>
    </r>
  </si>
  <si>
    <r>
      <rPr>
        <b/>
        <sz val="14"/>
        <rFont val="Arial"/>
        <family val="2"/>
      </rPr>
      <t>SERVICE CONTRACTS</t>
    </r>
    <r>
      <rPr>
        <b/>
        <sz val="14"/>
        <color indexed="59"/>
        <rFont val="Arial"/>
        <family val="2"/>
      </rPr>
      <t xml:space="preserve"> </t>
    </r>
    <r>
      <rPr>
        <b/>
        <i/>
        <sz val="14"/>
        <color indexed="48"/>
        <rFont val="Arial"/>
        <family val="2"/>
      </rPr>
      <t>(Auto-populates)</t>
    </r>
  </si>
  <si>
    <r>
      <rPr>
        <b/>
        <sz val="14"/>
        <rFont val="Arial"/>
        <family val="2"/>
      </rPr>
      <t>CONGREGATE MEAL EXPENSES</t>
    </r>
    <r>
      <rPr>
        <b/>
        <sz val="14"/>
        <color indexed="59"/>
        <rFont val="Arial"/>
        <family val="2"/>
      </rPr>
      <t xml:space="preserve"> </t>
    </r>
    <r>
      <rPr>
        <b/>
        <i/>
        <sz val="14"/>
        <color indexed="48"/>
        <rFont val="Arial"/>
        <family val="2"/>
      </rPr>
      <t>(Auto-populates)</t>
    </r>
  </si>
  <si>
    <r>
      <rPr>
        <b/>
        <sz val="14"/>
        <rFont val="Arial"/>
        <family val="2"/>
      </rPr>
      <t>HOME DELIVERED MEAL EXPENSES</t>
    </r>
    <r>
      <rPr>
        <b/>
        <sz val="14"/>
        <color indexed="59"/>
        <rFont val="Arial"/>
        <family val="2"/>
      </rPr>
      <t xml:space="preserve"> </t>
    </r>
    <r>
      <rPr>
        <b/>
        <i/>
        <sz val="14"/>
        <color indexed="48"/>
        <rFont val="Arial"/>
        <family val="2"/>
      </rPr>
      <t>(Auto-populates)</t>
    </r>
  </si>
  <si>
    <r>
      <rPr>
        <b/>
        <sz val="14"/>
        <rFont val="Arial"/>
        <family val="2"/>
      </rPr>
      <t>OTHER OPERATING COSTS</t>
    </r>
    <r>
      <rPr>
        <b/>
        <sz val="14"/>
        <color indexed="48"/>
        <rFont val="Arial"/>
        <family val="2"/>
      </rPr>
      <t xml:space="preserve"> </t>
    </r>
    <r>
      <rPr>
        <b/>
        <i/>
        <sz val="14"/>
        <color indexed="48"/>
        <rFont val="Arial"/>
        <family val="2"/>
      </rPr>
      <t>(Auto-populates)</t>
    </r>
  </si>
  <si>
    <r>
      <rPr>
        <b/>
        <sz val="14"/>
        <color theme="1"/>
        <rFont val="Arial"/>
        <family val="2"/>
      </rPr>
      <t>Spreadsheet Check</t>
    </r>
    <r>
      <rPr>
        <b/>
        <sz val="14"/>
        <color indexed="48"/>
        <rFont val="Arial"/>
        <family val="2"/>
      </rPr>
      <t xml:space="preserve"> </t>
    </r>
    <r>
      <rPr>
        <b/>
        <i/>
        <sz val="14"/>
        <color indexed="48"/>
        <rFont val="Arial"/>
        <family val="2"/>
      </rPr>
      <t>(Auto-populates)</t>
    </r>
  </si>
  <si>
    <r>
      <t xml:space="preserve">TOTAL ALLOWABLE COSTS 
</t>
    </r>
    <r>
      <rPr>
        <b/>
        <i/>
        <sz val="14"/>
        <color indexed="48"/>
        <rFont val="Arial"/>
        <family val="2"/>
      </rPr>
      <t>(Auto-populates)</t>
    </r>
  </si>
  <si>
    <t>Reallocate Support Costs</t>
  </si>
  <si>
    <t>Auto-populates based on Percent of Total  Staff Hours from Personnel</t>
  </si>
  <si>
    <t>Enter Square Footage Occupied (In Red Only)</t>
  </si>
  <si>
    <t>Reallocate Client Transportation Costs</t>
  </si>
  <si>
    <t xml:space="preserve">Auto-populates % of Driver Time Per Program from Personnel </t>
  </si>
  <si>
    <t>Reallocate General Administration Costs</t>
  </si>
  <si>
    <t>Auto-populates based on Modified Total Direct Costs</t>
  </si>
  <si>
    <t>TOTAL ACTUAL COSTS BY SERVICE</t>
  </si>
  <si>
    <t>Number of Billing Units</t>
  </si>
  <si>
    <t>ACTUAL COST PER UNIT OF SERVICE</t>
  </si>
  <si>
    <t>Donated Cost Pool Section:</t>
  </si>
  <si>
    <t xml:space="preserve">Reallocate Donated Building Space </t>
  </si>
  <si>
    <t>(Auto-populates from Cost  Pool Section above)</t>
  </si>
  <si>
    <t xml:space="preserve">Reallocate Donated Client Transportation Costs </t>
  </si>
  <si>
    <t xml:space="preserve">Reallocate Donated General Administration </t>
  </si>
  <si>
    <t>(Auto-Populates from Cost Pool Section above)</t>
  </si>
  <si>
    <t>TOTAL COSTS 
(Plus Donated/Non-Cash Match)</t>
  </si>
  <si>
    <r>
      <t>Number of Billing Units</t>
    </r>
    <r>
      <rPr>
        <b/>
        <sz val="14"/>
        <color indexed="48"/>
        <rFont val="Arial"/>
        <family val="2"/>
      </rPr>
      <t xml:space="preserve"> </t>
    </r>
    <r>
      <rPr>
        <b/>
        <i/>
        <sz val="14"/>
        <color indexed="48"/>
        <rFont val="Arial"/>
        <family val="2"/>
      </rPr>
      <t>(Auto-populates from Cost Pool Section above)</t>
    </r>
  </si>
  <si>
    <t>POTENTIAL UNIT COST</t>
  </si>
  <si>
    <t>FY 2025 Taxonomy 
List of Services</t>
  </si>
  <si>
    <t>AAA Administration</t>
  </si>
  <si>
    <t>Advocacy</t>
  </si>
  <si>
    <t>Case Consultation, Technical Assistance</t>
  </si>
  <si>
    <t xml:space="preserve">Chore </t>
  </si>
  <si>
    <t>Coordination</t>
  </si>
  <si>
    <t>Elderly Legal Assistance</t>
  </si>
  <si>
    <t>Guardianship</t>
  </si>
  <si>
    <t xml:space="preserve">Homemaker </t>
  </si>
  <si>
    <t>Information and Outreach</t>
  </si>
  <si>
    <t>Intake</t>
  </si>
  <si>
    <t>Investigation</t>
  </si>
  <si>
    <t>Program Development</t>
  </si>
  <si>
    <t xml:space="preserve">RCI 
Caring for You, Caring for Me 
</t>
  </si>
  <si>
    <t>Respite Care - Out-of-Home - Other</t>
  </si>
  <si>
    <t>SCSEP</t>
  </si>
  <si>
    <t>Transportation 
(DHS Unified)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</si>
</sst>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#,##0.000000_);\(#,##0.000000\)"/>
  </numFmts>
  <fonts count="55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4"/>
      <name val="Arial"/>
      <family val="2"/>
    </font>
    <font>
      <sz val="10"/>
      <color indexed="3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indexed="8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2"/>
      <color rgb="FF0000FF"/>
      <name val="Arial"/>
      <family val="2"/>
    </font>
    <font>
      <b/>
      <i/>
      <sz val="14"/>
      <color indexed="10"/>
      <name val="Arial"/>
      <family val="2"/>
    </font>
    <font>
      <sz val="14"/>
      <color indexed="10"/>
      <name val="Arial"/>
      <family val="2"/>
    </font>
    <font>
      <b/>
      <i/>
      <sz val="14"/>
      <color indexed="48"/>
      <name val="Arial"/>
      <family val="2"/>
    </font>
    <font>
      <b/>
      <sz val="14"/>
      <color indexed="10"/>
      <name val="Arial"/>
      <family val="2"/>
    </font>
    <font>
      <b/>
      <i/>
      <sz val="12"/>
      <color indexed="12"/>
      <name val="Arial"/>
      <family val="2"/>
    </font>
    <font>
      <b/>
      <sz val="16"/>
      <color indexed="8"/>
      <name val="Arial"/>
      <family val="2"/>
    </font>
    <font>
      <b/>
      <sz val="16"/>
      <name val="Arial"/>
      <family val="2"/>
    </font>
    <font>
      <b/>
      <sz val="14"/>
      <color indexed="59"/>
      <name val="Arial"/>
      <family val="2"/>
    </font>
    <font>
      <b/>
      <i/>
      <sz val="14"/>
      <color indexed="59"/>
      <name val="Arial"/>
      <family val="2"/>
    </font>
    <font>
      <b/>
      <sz val="14"/>
      <color indexed="48"/>
      <name val="Arial"/>
      <family val="2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sz val="14"/>
      <color indexed="59"/>
      <name val="Arial"/>
      <family val="2"/>
    </font>
    <font>
      <sz val="14"/>
      <color indexed="9"/>
      <name val="Arial"/>
      <family val="2"/>
    </font>
    <font>
      <sz val="8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4"/>
      <color theme="1"/>
      <name val="Arial"/>
      <family val="2"/>
    </font>
    <font>
      <b/>
      <i/>
      <sz val="14"/>
      <color rgb="FF0000FF"/>
      <name val="Arial"/>
      <family val="2"/>
    </font>
    <font>
      <b/>
      <sz val="12"/>
      <color theme="1"/>
      <name val="Arial"/>
      <family val="2"/>
    </font>
    <font>
      <b/>
      <sz val="12"/>
      <color rgb="FF0000FF"/>
      <name val="Arial"/>
      <family val="2"/>
    </font>
    <font>
      <sz val="14"/>
      <color rgb="FFFF0000"/>
      <name val="Arial"/>
      <family val="2"/>
    </font>
    <font>
      <b/>
      <sz val="24"/>
      <name val="Arial"/>
      <family val="2"/>
    </font>
    <font>
      <sz val="10"/>
      <name val="Aptos Narrow"/>
      <family val="2"/>
    </font>
    <font>
      <b/>
      <sz val="12"/>
      <color theme="3"/>
      <name val="Arial"/>
      <family val="2"/>
    </font>
    <font>
      <i/>
      <sz val="12"/>
      <name val="Arial"/>
      <family val="2"/>
    </font>
    <font>
      <b/>
      <sz val="12"/>
      <color rgb="FF000000"/>
      <name val="Arial"/>
      <family val="2"/>
    </font>
    <font>
      <sz val="14"/>
      <color theme="3"/>
      <name val="Arial"/>
      <family val="2"/>
    </font>
    <font>
      <sz val="14"/>
      <color rgb="FF00B050"/>
      <name val="Arial"/>
      <family val="2"/>
    </font>
    <font>
      <b/>
      <i/>
      <sz val="12"/>
      <color rgb="FFFF0000"/>
      <name val="Arial"/>
      <family val="2"/>
    </font>
    <font>
      <b/>
      <sz val="12"/>
      <color rgb="FF339933"/>
      <name val="Arial"/>
      <family val="2"/>
    </font>
    <font>
      <b/>
      <i/>
      <sz val="14"/>
      <color rgb="FF339933"/>
      <name val="Arial"/>
      <family val="2"/>
    </font>
    <font>
      <sz val="14"/>
      <color rgb="FF339933"/>
      <name val="Arial"/>
      <family val="2"/>
    </font>
    <font>
      <sz val="12"/>
      <color rgb="FF339933"/>
      <name val="Arial"/>
      <family val="2"/>
    </font>
    <font>
      <b/>
      <sz val="16"/>
      <color rgb="FF339933"/>
      <name val="Arial"/>
      <family val="2"/>
    </font>
    <font>
      <b/>
      <sz val="14"/>
      <color rgb="FF339933"/>
      <name val="Arial"/>
      <family val="2"/>
    </font>
    <font>
      <sz val="14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/>
    <xf numFmtId="164" fontId="2" fillId="0" borderId="0"/>
    <xf numFmtId="9" fontId="1" fillId="0" borderId="0" applyFont="0" applyFill="0" applyBorder="0" applyAlignment="0" applyProtection="0"/>
    <xf numFmtId="0" fontId="30" fillId="0" borderId="15" applyNumberFormat="0" applyFill="0" applyAlignment="0" applyProtection="0"/>
    <xf numFmtId="0" fontId="1" fillId="0" borderId="0"/>
  </cellStyleXfs>
  <cellXfs count="410">
    <xf numFmtId="0" fontId="0" fillId="0" borderId="0" xfId="0"/>
    <xf numFmtId="0" fontId="3" fillId="0" borderId="0" xfId="0" applyFont="1"/>
    <xf numFmtId="0" fontId="5" fillId="0" borderId="0" xfId="0" applyFont="1"/>
    <xf numFmtId="164" fontId="3" fillId="0" borderId="0" xfId="3" applyFont="1"/>
    <xf numFmtId="164" fontId="5" fillId="0" borderId="0" xfId="3" applyFont="1"/>
    <xf numFmtId="164" fontId="1" fillId="0" borderId="0" xfId="3" applyFont="1"/>
    <xf numFmtId="0" fontId="1" fillId="0" borderId="0" xfId="0" applyFont="1"/>
    <xf numFmtId="164" fontId="8" fillId="0" borderId="4" xfId="3" applyFont="1" applyBorder="1"/>
    <xf numFmtId="164" fontId="8" fillId="0" borderId="0" xfId="3" applyFont="1"/>
    <xf numFmtId="164" fontId="8" fillId="0" borderId="3" xfId="3" applyFont="1" applyBorder="1"/>
    <xf numFmtId="164" fontId="8" fillId="0" borderId="1" xfId="3" applyFont="1" applyBorder="1"/>
    <xf numFmtId="164" fontId="15" fillId="0" borderId="4" xfId="3" applyFont="1" applyBorder="1" applyProtection="1">
      <protection locked="0"/>
    </xf>
    <xf numFmtId="165" fontId="3" fillId="0" borderId="4" xfId="2" applyNumberFormat="1" applyFont="1" applyBorder="1" applyProtection="1"/>
    <xf numFmtId="37" fontId="3" fillId="0" borderId="0" xfId="3" applyNumberFormat="1" applyFont="1"/>
    <xf numFmtId="5" fontId="1" fillId="0" borderId="0" xfId="3" applyNumberFormat="1" applyFont="1"/>
    <xf numFmtId="164" fontId="8" fillId="0" borderId="0" xfId="3" applyFont="1" applyAlignment="1">
      <alignment horizontal="left"/>
    </xf>
    <xf numFmtId="37" fontId="8" fillId="0" borderId="0" xfId="3" applyNumberFormat="1" applyFont="1"/>
    <xf numFmtId="5" fontId="8" fillId="0" borderId="0" xfId="3" applyNumberFormat="1" applyFont="1"/>
    <xf numFmtId="10" fontId="1" fillId="0" borderId="0" xfId="3" applyNumberFormat="1" applyFont="1"/>
    <xf numFmtId="10" fontId="8" fillId="0" borderId="0" xfId="3" applyNumberFormat="1" applyFont="1"/>
    <xf numFmtId="3" fontId="8" fillId="0" borderId="0" xfId="3" applyNumberFormat="1" applyFont="1"/>
    <xf numFmtId="166" fontId="8" fillId="0" borderId="0" xfId="1" applyNumberFormat="1" applyFont="1" applyProtection="1"/>
    <xf numFmtId="2" fontId="1" fillId="0" borderId="0" xfId="3" applyNumberFormat="1" applyFont="1"/>
    <xf numFmtId="2" fontId="8" fillId="0" borderId="0" xfId="3" applyNumberFormat="1" applyFont="1"/>
    <xf numFmtId="2" fontId="1" fillId="0" borderId="0" xfId="3" applyNumberFormat="1" applyFont="1" applyAlignment="1">
      <alignment horizontal="right"/>
    </xf>
    <xf numFmtId="2" fontId="11" fillId="0" borderId="0" xfId="3" applyNumberFormat="1" applyFont="1"/>
    <xf numFmtId="2" fontId="18" fillId="0" borderId="0" xfId="3" applyNumberFormat="1" applyFont="1" applyAlignment="1">
      <alignment horizontal="right"/>
    </xf>
    <xf numFmtId="2" fontId="8" fillId="0" borderId="0" xfId="3" applyNumberFormat="1" applyFont="1" applyAlignment="1">
      <alignment horizontal="right"/>
    </xf>
    <xf numFmtId="164" fontId="9" fillId="0" borderId="0" xfId="3" applyFont="1"/>
    <xf numFmtId="164" fontId="1" fillId="0" borderId="0" xfId="3" applyFont="1" applyAlignment="1">
      <alignment wrapText="1"/>
    </xf>
    <xf numFmtId="164" fontId="8" fillId="0" borderId="0" xfId="4" applyFont="1" applyAlignment="1">
      <alignment horizontal="center"/>
    </xf>
    <xf numFmtId="164" fontId="8" fillId="0" borderId="0" xfId="4" applyFont="1"/>
    <xf numFmtId="164" fontId="8" fillId="0" borderId="0" xfId="4" applyFont="1" applyAlignment="1">
      <alignment horizontal="left"/>
    </xf>
    <xf numFmtId="164" fontId="3" fillId="0" borderId="0" xfId="4" applyFont="1"/>
    <xf numFmtId="164" fontId="8" fillId="0" borderId="5" xfId="4" applyFont="1" applyBorder="1" applyAlignment="1">
      <alignment horizontal="center"/>
    </xf>
    <xf numFmtId="164" fontId="8" fillId="0" borderId="0" xfId="4" applyFont="1" applyAlignment="1">
      <alignment horizontal="left" wrapText="1"/>
    </xf>
    <xf numFmtId="5" fontId="3" fillId="0" borderId="0" xfId="4" applyNumberFormat="1" applyFont="1"/>
    <xf numFmtId="167" fontId="3" fillId="4" borderId="0" xfId="4" applyNumberFormat="1" applyFont="1" applyFill="1"/>
    <xf numFmtId="5" fontId="3" fillId="4" borderId="0" xfId="4" applyNumberFormat="1" applyFont="1" applyFill="1"/>
    <xf numFmtId="164" fontId="3" fillId="0" borderId="0" xfId="4" applyFont="1" applyAlignment="1">
      <alignment horizontal="left"/>
    </xf>
    <xf numFmtId="5" fontId="7" fillId="0" borderId="0" xfId="4" applyNumberFormat="1" applyFont="1"/>
    <xf numFmtId="5" fontId="3" fillId="0" borderId="0" xfId="4" applyNumberFormat="1" applyFont="1" applyProtection="1">
      <protection locked="0"/>
    </xf>
    <xf numFmtId="164" fontId="22" fillId="0" borderId="0" xfId="4" applyFont="1" applyAlignment="1">
      <alignment horizontal="left" wrapText="1"/>
    </xf>
    <xf numFmtId="5" fontId="16" fillId="0" borderId="0" xfId="4" applyNumberFormat="1" applyFont="1" applyProtection="1">
      <protection locked="0"/>
    </xf>
    <xf numFmtId="164" fontId="22" fillId="0" borderId="0" xfId="4" applyFont="1" applyAlignment="1">
      <alignment horizontal="left"/>
    </xf>
    <xf numFmtId="164" fontId="22" fillId="0" borderId="0" xfId="4" quotePrefix="1" applyFont="1" applyAlignment="1">
      <alignment horizontal="left"/>
    </xf>
    <xf numFmtId="164" fontId="18" fillId="0" borderId="0" xfId="4" applyFont="1" applyAlignment="1">
      <alignment horizontal="left"/>
    </xf>
    <xf numFmtId="5" fontId="16" fillId="0" borderId="0" xfId="4" applyNumberFormat="1" applyFont="1"/>
    <xf numFmtId="164" fontId="16" fillId="0" borderId="0" xfId="4" applyFont="1" applyProtection="1">
      <protection locked="0"/>
    </xf>
    <xf numFmtId="164" fontId="25" fillId="0" borderId="0" xfId="4" applyFont="1" applyAlignment="1">
      <alignment horizontal="left"/>
    </xf>
    <xf numFmtId="5" fontId="26" fillId="0" borderId="0" xfId="4" applyNumberFormat="1" applyFont="1"/>
    <xf numFmtId="164" fontId="26" fillId="0" borderId="0" xfId="4" applyFont="1"/>
    <xf numFmtId="0" fontId="3" fillId="0" borderId="0" xfId="0" applyFont="1" applyAlignment="1">
      <alignment horizontal="center"/>
    </xf>
    <xf numFmtId="164" fontId="12" fillId="0" borderId="8" xfId="4" applyFont="1" applyBorder="1" applyAlignment="1">
      <alignment horizontal="left" wrapText="1"/>
    </xf>
    <xf numFmtId="164" fontId="8" fillId="0" borderId="5" xfId="4" applyFont="1" applyBorder="1" applyAlignment="1">
      <alignment wrapText="1"/>
    </xf>
    <xf numFmtId="0" fontId="3" fillId="0" borderId="5" xfId="0" applyFont="1" applyBorder="1"/>
    <xf numFmtId="10" fontId="24" fillId="0" borderId="0" xfId="4" applyNumberFormat="1" applyFont="1" applyAlignment="1">
      <alignment horizontal="left" wrapText="1"/>
    </xf>
    <xf numFmtId="10" fontId="3" fillId="0" borderId="0" xfId="4" applyNumberFormat="1" applyFont="1"/>
    <xf numFmtId="10" fontId="3" fillId="4" borderId="0" xfId="4" applyNumberFormat="1" applyFont="1" applyFill="1"/>
    <xf numFmtId="164" fontId="24" fillId="0" borderId="0" xfId="4" applyFont="1" applyAlignment="1">
      <alignment horizontal="left" wrapText="1"/>
    </xf>
    <xf numFmtId="164" fontId="16" fillId="0" borderId="0" xfId="4" applyFont="1"/>
    <xf numFmtId="164" fontId="12" fillId="3" borderId="0" xfId="4" applyFont="1" applyFill="1"/>
    <xf numFmtId="5" fontId="16" fillId="3" borderId="0" xfId="4" applyNumberFormat="1" applyFont="1" applyFill="1" applyProtection="1">
      <protection locked="0"/>
    </xf>
    <xf numFmtId="5" fontId="3" fillId="3" borderId="0" xfId="4" applyNumberFormat="1" applyFont="1" applyFill="1"/>
    <xf numFmtId="164" fontId="3" fillId="3" borderId="0" xfId="4" applyFont="1" applyFill="1"/>
    <xf numFmtId="165" fontId="8" fillId="0" borderId="0" xfId="3" applyNumberFormat="1" applyFont="1"/>
    <xf numFmtId="0" fontId="1" fillId="6" borderId="0" xfId="0" applyFont="1" applyFill="1"/>
    <xf numFmtId="0" fontId="0" fillId="6" borderId="0" xfId="0" applyFill="1"/>
    <xf numFmtId="0" fontId="3" fillId="6" borderId="0" xfId="0" applyFont="1" applyFill="1"/>
    <xf numFmtId="0" fontId="5" fillId="6" borderId="16" xfId="0" applyFont="1" applyFill="1" applyBorder="1"/>
    <xf numFmtId="0" fontId="0" fillId="7" borderId="0" xfId="0" applyFill="1"/>
    <xf numFmtId="0" fontId="5" fillId="7" borderId="0" xfId="0" applyFont="1" applyFill="1"/>
    <xf numFmtId="0" fontId="35" fillId="6" borderId="0" xfId="0" applyFont="1" applyFill="1" applyAlignment="1">
      <alignment horizontal="center"/>
    </xf>
    <xf numFmtId="164" fontId="36" fillId="0" borderId="0" xfId="4" applyFont="1" applyAlignment="1" applyProtection="1">
      <alignment horizontal="left"/>
      <protection locked="0"/>
    </xf>
    <xf numFmtId="0" fontId="8" fillId="6" borderId="0" xfId="0" applyFont="1" applyFill="1" applyAlignment="1">
      <alignment horizontal="center"/>
    </xf>
    <xf numFmtId="0" fontId="8" fillId="6" borderId="0" xfId="0" applyFont="1" applyFill="1"/>
    <xf numFmtId="0" fontId="6" fillId="6" borderId="16" xfId="0" applyFont="1" applyFill="1" applyBorder="1"/>
    <xf numFmtId="0" fontId="38" fillId="6" borderId="16" xfId="0" applyFont="1" applyFill="1" applyBorder="1"/>
    <xf numFmtId="0" fontId="32" fillId="6" borderId="0" xfId="0" applyFont="1" applyFill="1" applyAlignment="1">
      <alignment horizontal="center"/>
    </xf>
    <xf numFmtId="0" fontId="37" fillId="6" borderId="16" xfId="0" applyFont="1" applyFill="1" applyBorder="1" applyAlignment="1">
      <alignment horizontal="center"/>
    </xf>
    <xf numFmtId="164" fontId="12" fillId="6" borderId="4" xfId="3" applyFont="1" applyFill="1" applyBorder="1" applyAlignment="1">
      <alignment wrapText="1"/>
    </xf>
    <xf numFmtId="165" fontId="16" fillId="6" borderId="0" xfId="2" applyNumberFormat="1" applyFont="1" applyFill="1" applyBorder="1" applyProtection="1">
      <protection locked="0"/>
    </xf>
    <xf numFmtId="9" fontId="16" fillId="6" borderId="0" xfId="3" applyNumberFormat="1" applyFont="1" applyFill="1" applyProtection="1">
      <protection locked="0"/>
    </xf>
    <xf numFmtId="5" fontId="5" fillId="6" borderId="1" xfId="3" applyNumberFormat="1" applyFont="1" applyFill="1" applyBorder="1"/>
    <xf numFmtId="165" fontId="5" fillId="6" borderId="4" xfId="2" applyNumberFormat="1" applyFont="1" applyFill="1" applyBorder="1" applyProtection="1"/>
    <xf numFmtId="37" fontId="16" fillId="6" borderId="4" xfId="3" applyNumberFormat="1" applyFont="1" applyFill="1" applyBorder="1" applyProtection="1">
      <protection locked="0"/>
    </xf>
    <xf numFmtId="5" fontId="5" fillId="6" borderId="0" xfId="3" applyNumberFormat="1" applyFont="1" applyFill="1"/>
    <xf numFmtId="5" fontId="3" fillId="6" borderId="1" xfId="3" applyNumberFormat="1" applyFont="1" applyFill="1" applyBorder="1"/>
    <xf numFmtId="164" fontId="4" fillId="6" borderId="0" xfId="3" applyFont="1" applyFill="1"/>
    <xf numFmtId="0" fontId="4" fillId="6" borderId="0" xfId="0" applyFont="1" applyFill="1"/>
    <xf numFmtId="165" fontId="3" fillId="6" borderId="4" xfId="2" applyNumberFormat="1" applyFont="1" applyFill="1" applyBorder="1" applyProtection="1"/>
    <xf numFmtId="164" fontId="3" fillId="6" borderId="0" xfId="3" applyFont="1" applyFill="1"/>
    <xf numFmtId="5" fontId="3" fillId="6" borderId="0" xfId="3" applyNumberFormat="1" applyFont="1" applyFill="1"/>
    <xf numFmtId="37" fontId="3" fillId="6" borderId="0" xfId="3" applyNumberFormat="1" applyFont="1" applyFill="1"/>
    <xf numFmtId="1" fontId="3" fillId="6" borderId="3" xfId="3" applyNumberFormat="1" applyFont="1" applyFill="1" applyBorder="1"/>
    <xf numFmtId="164" fontId="1" fillId="6" borderId="0" xfId="3" applyFont="1" applyFill="1"/>
    <xf numFmtId="164" fontId="39" fillId="0" borderId="0" xfId="3" applyFont="1"/>
    <xf numFmtId="164" fontId="8" fillId="8" borderId="0" xfId="4" applyFont="1" applyFill="1"/>
    <xf numFmtId="164" fontId="3" fillId="8" borderId="0" xfId="3" applyFont="1" applyFill="1"/>
    <xf numFmtId="164" fontId="8" fillId="8" borderId="0" xfId="3" applyFont="1" applyFill="1"/>
    <xf numFmtId="164" fontId="8" fillId="8" borderId="0" xfId="3" applyFont="1" applyFill="1" applyAlignment="1">
      <alignment horizontal="left"/>
    </xf>
    <xf numFmtId="164" fontId="33" fillId="0" borderId="0" xfId="3" applyFont="1"/>
    <xf numFmtId="0" fontId="33" fillId="0" borderId="0" xfId="0" applyFont="1"/>
    <xf numFmtId="164" fontId="34" fillId="0" borderId="0" xfId="3" applyFont="1"/>
    <xf numFmtId="0" fontId="34" fillId="0" borderId="0" xfId="0" applyFont="1"/>
    <xf numFmtId="164" fontId="8" fillId="8" borderId="0" xfId="4" applyFont="1" applyFill="1" applyAlignment="1">
      <alignment horizontal="center" wrapText="1"/>
    </xf>
    <xf numFmtId="0" fontId="3" fillId="0" borderId="4" xfId="0" applyFont="1" applyBorder="1"/>
    <xf numFmtId="5" fontId="3" fillId="0" borderId="4" xfId="4" applyNumberFormat="1" applyFont="1" applyBorder="1"/>
    <xf numFmtId="10" fontId="3" fillId="0" borderId="4" xfId="4" applyNumberFormat="1" applyFont="1" applyBorder="1"/>
    <xf numFmtId="5" fontId="16" fillId="0" borderId="4" xfId="4" applyNumberFormat="1" applyFont="1" applyBorder="1"/>
    <xf numFmtId="7" fontId="25" fillId="0" borderId="4" xfId="4" applyNumberFormat="1" applyFont="1" applyBorder="1"/>
    <xf numFmtId="5" fontId="3" fillId="0" borderId="3" xfId="4" applyNumberFormat="1" applyFont="1" applyBorder="1"/>
    <xf numFmtId="5" fontId="16" fillId="0" borderId="3" xfId="4" applyNumberFormat="1" applyFont="1" applyBorder="1" applyProtection="1">
      <protection locked="0"/>
    </xf>
    <xf numFmtId="5" fontId="16" fillId="3" borderId="3" xfId="4" applyNumberFormat="1" applyFont="1" applyFill="1" applyBorder="1" applyProtection="1">
      <protection locked="0"/>
    </xf>
    <xf numFmtId="5" fontId="28" fillId="0" borderId="3" xfId="4" applyNumberFormat="1" applyFont="1" applyBorder="1"/>
    <xf numFmtId="164" fontId="8" fillId="9" borderId="0" xfId="4" applyFont="1" applyFill="1" applyAlignment="1">
      <alignment horizontal="left"/>
    </xf>
    <xf numFmtId="5" fontId="3" fillId="9" borderId="0" xfId="4" applyNumberFormat="1" applyFont="1" applyFill="1"/>
    <xf numFmtId="5" fontId="3" fillId="9" borderId="3" xfId="4" applyNumberFormat="1" applyFont="1" applyFill="1" applyBorder="1"/>
    <xf numFmtId="164" fontId="3" fillId="9" borderId="0" xfId="4" applyFont="1" applyFill="1"/>
    <xf numFmtId="164" fontId="3" fillId="9" borderId="0" xfId="4" applyFont="1" applyFill="1" applyAlignment="1">
      <alignment horizontal="left"/>
    </xf>
    <xf numFmtId="164" fontId="8" fillId="9" borderId="0" xfId="4" quotePrefix="1" applyFont="1" applyFill="1" applyAlignment="1">
      <alignment horizontal="left"/>
    </xf>
    <xf numFmtId="164" fontId="36" fillId="9" borderId="0" xfId="4" applyFont="1" applyFill="1" applyAlignment="1">
      <alignment horizontal="left" vertical="center" wrapText="1"/>
    </xf>
    <xf numFmtId="5" fontId="16" fillId="9" borderId="0" xfId="4" applyNumberFormat="1" applyFont="1" applyFill="1"/>
    <xf numFmtId="5" fontId="16" fillId="9" borderId="3" xfId="4" applyNumberFormat="1" applyFont="1" applyFill="1" applyBorder="1"/>
    <xf numFmtId="164" fontId="16" fillId="9" borderId="0" xfId="4" applyFont="1" applyFill="1"/>
    <xf numFmtId="5" fontId="8" fillId="9" borderId="0" xfId="4" applyNumberFormat="1" applyFont="1" applyFill="1"/>
    <xf numFmtId="164" fontId="36" fillId="9" borderId="0" xfId="4" applyFont="1" applyFill="1" applyAlignment="1">
      <alignment horizontal="left"/>
    </xf>
    <xf numFmtId="1" fontId="16" fillId="9" borderId="0" xfId="4" applyNumberFormat="1" applyFont="1" applyFill="1"/>
    <xf numFmtId="164" fontId="8" fillId="8" borderId="7" xfId="4" applyFont="1" applyFill="1" applyBorder="1" applyAlignment="1">
      <alignment horizontal="left" wrapText="1"/>
    </xf>
    <xf numFmtId="164" fontId="3" fillId="8" borderId="6" xfId="4" applyFont="1" applyFill="1" applyBorder="1"/>
    <xf numFmtId="5" fontId="16" fillId="8" borderId="7" xfId="4" applyNumberFormat="1" applyFont="1" applyFill="1" applyBorder="1"/>
    <xf numFmtId="5" fontId="16" fillId="8" borderId="6" xfId="4" applyNumberFormat="1" applyFont="1" applyFill="1" applyBorder="1"/>
    <xf numFmtId="5" fontId="3" fillId="8" borderId="0" xfId="4" applyNumberFormat="1" applyFont="1" applyFill="1"/>
    <xf numFmtId="164" fontId="3" fillId="8" borderId="0" xfId="4" applyFont="1" applyFill="1"/>
    <xf numFmtId="164" fontId="8" fillId="8" borderId="0" xfId="4" applyFont="1" applyFill="1" applyAlignment="1">
      <alignment horizontal="left"/>
    </xf>
    <xf numFmtId="5" fontId="16" fillId="8" borderId="3" xfId="4" applyNumberFormat="1" applyFont="1" applyFill="1" applyBorder="1"/>
    <xf numFmtId="5" fontId="16" fillId="8" borderId="0" xfId="4" applyNumberFormat="1" applyFont="1" applyFill="1"/>
    <xf numFmtId="164" fontId="15" fillId="8" borderId="0" xfId="4" applyFont="1" applyFill="1" applyAlignment="1" applyProtection="1">
      <alignment horizontal="left" wrapText="1"/>
      <protection locked="0"/>
    </xf>
    <xf numFmtId="164" fontId="3" fillId="8" borderId="0" xfId="4" applyFont="1" applyFill="1" applyProtection="1">
      <protection locked="0"/>
    </xf>
    <xf numFmtId="164" fontId="18" fillId="8" borderId="0" xfId="4" applyFont="1" applyFill="1" applyAlignment="1">
      <alignment horizontal="left"/>
    </xf>
    <xf numFmtId="5" fontId="8" fillId="8" borderId="0" xfId="4" applyNumberFormat="1" applyFont="1" applyFill="1"/>
    <xf numFmtId="0" fontId="31" fillId="6" borderId="0" xfId="6" applyFont="1" applyFill="1" applyBorder="1" applyAlignment="1">
      <alignment horizontal="center"/>
    </xf>
    <xf numFmtId="0" fontId="32" fillId="6" borderId="0" xfId="0" applyFont="1" applyFill="1"/>
    <xf numFmtId="0" fontId="8" fillId="6" borderId="0" xfId="0" applyFont="1" applyFill="1" applyAlignment="1">
      <alignment horizontal="right"/>
    </xf>
    <xf numFmtId="0" fontId="8" fillId="6" borderId="0" xfId="0" applyFont="1" applyFill="1" applyAlignment="1">
      <alignment horizontal="left"/>
    </xf>
    <xf numFmtId="0" fontId="6" fillId="6" borderId="17" xfId="0" applyFont="1" applyFill="1" applyBorder="1" applyAlignment="1">
      <alignment horizontal="center" wrapText="1"/>
    </xf>
    <xf numFmtId="0" fontId="5" fillId="6" borderId="12" xfId="0" applyFont="1" applyFill="1" applyBorder="1"/>
    <xf numFmtId="164" fontId="8" fillId="0" borderId="1" xfId="3" applyFont="1" applyBorder="1" applyAlignment="1">
      <alignment horizontal="left"/>
    </xf>
    <xf numFmtId="164" fontId="9" fillId="0" borderId="1" xfId="3" applyFont="1" applyBorder="1"/>
    <xf numFmtId="164" fontId="1" fillId="0" borderId="1" xfId="3" applyFont="1" applyBorder="1"/>
    <xf numFmtId="0" fontId="5" fillId="0" borderId="1" xfId="0" applyFont="1" applyBorder="1"/>
    <xf numFmtId="0" fontId="1" fillId="0" borderId="1" xfId="0" applyFont="1" applyBorder="1"/>
    <xf numFmtId="0" fontId="6" fillId="0" borderId="1" xfId="0" applyFont="1" applyBorder="1"/>
    <xf numFmtId="0" fontId="8" fillId="0" borderId="1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3" fillId="0" borderId="1" xfId="0" applyFont="1" applyBorder="1" applyAlignment="1" applyProtection="1">
      <alignment wrapText="1"/>
      <protection hidden="1"/>
    </xf>
    <xf numFmtId="0" fontId="7" fillId="0" borderId="1" xfId="0" applyFont="1" applyBorder="1" applyProtection="1">
      <protection hidden="1"/>
    </xf>
    <xf numFmtId="0" fontId="7" fillId="0" borderId="1" xfId="0" applyFont="1" applyBorder="1" applyAlignment="1" applyProtection="1">
      <alignment wrapText="1"/>
      <protection hidden="1"/>
    </xf>
    <xf numFmtId="164" fontId="3" fillId="0" borderId="1" xfId="3" applyFont="1" applyBorder="1" applyAlignment="1" applyProtection="1">
      <alignment wrapText="1"/>
      <protection hidden="1"/>
    </xf>
    <xf numFmtId="164" fontId="5" fillId="0" borderId="1" xfId="3" applyFont="1" applyBorder="1"/>
    <xf numFmtId="164" fontId="5" fillId="6" borderId="3" xfId="3" applyFont="1" applyFill="1" applyBorder="1"/>
    <xf numFmtId="1" fontId="5" fillId="6" borderId="1" xfId="3" applyNumberFormat="1" applyFont="1" applyFill="1" applyBorder="1"/>
    <xf numFmtId="5" fontId="16" fillId="10" borderId="0" xfId="4" applyNumberFormat="1" applyFont="1" applyFill="1"/>
    <xf numFmtId="166" fontId="3" fillId="10" borderId="0" xfId="1" applyNumberFormat="1" applyFont="1" applyFill="1" applyProtection="1"/>
    <xf numFmtId="166" fontId="3" fillId="11" borderId="0" xfId="1" applyNumberFormat="1" applyFont="1" applyFill="1" applyProtection="1"/>
    <xf numFmtId="7" fontId="8" fillId="11" borderId="0" xfId="1" applyNumberFormat="1" applyFont="1" applyFill="1" applyProtection="1"/>
    <xf numFmtId="10" fontId="3" fillId="10" borderId="4" xfId="5" applyNumberFormat="1" applyFont="1" applyFill="1" applyBorder="1" applyProtection="1"/>
    <xf numFmtId="166" fontId="7" fillId="11" borderId="4" xfId="1" applyNumberFormat="1" applyFont="1" applyFill="1" applyBorder="1" applyProtection="1"/>
    <xf numFmtId="7" fontId="8" fillId="11" borderId="4" xfId="1" applyNumberFormat="1" applyFont="1" applyFill="1" applyBorder="1" applyProtection="1"/>
    <xf numFmtId="0" fontId="31" fillId="6" borderId="0" xfId="6" applyFont="1" applyFill="1" applyBorder="1" applyAlignment="1">
      <alignment horizontal="left"/>
    </xf>
    <xf numFmtId="0" fontId="9" fillId="6" borderId="0" xfId="0" applyFont="1" applyFill="1"/>
    <xf numFmtId="0" fontId="5" fillId="7" borderId="0" xfId="0" applyFont="1" applyFill="1" applyAlignment="1">
      <alignment horizontal="left" wrapText="1"/>
    </xf>
    <xf numFmtId="0" fontId="6" fillId="7" borderId="0" xfId="0" applyFont="1" applyFill="1"/>
    <xf numFmtId="0" fontId="41" fillId="7" borderId="0" xfId="0" applyFont="1" applyFill="1"/>
    <xf numFmtId="0" fontId="42" fillId="7" borderId="0" xfId="0" applyFont="1" applyFill="1" applyAlignment="1">
      <alignment horizontal="left"/>
    </xf>
    <xf numFmtId="0" fontId="3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43" fillId="7" borderId="0" xfId="0" applyFont="1" applyFill="1"/>
    <xf numFmtId="0" fontId="35" fillId="6" borderId="0" xfId="0" applyFont="1" applyFill="1" applyAlignment="1">
      <alignment horizontal="right"/>
    </xf>
    <xf numFmtId="0" fontId="35" fillId="6" borderId="0" xfId="0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horizontal="right"/>
    </xf>
    <xf numFmtId="0" fontId="3" fillId="6" borderId="0" xfId="6" applyFont="1" applyFill="1" applyBorder="1" applyAlignment="1">
      <alignment horizontal="right"/>
    </xf>
    <xf numFmtId="0" fontId="8" fillId="6" borderId="0" xfId="6" applyFont="1" applyFill="1" applyBorder="1" applyAlignment="1">
      <alignment horizontal="center"/>
    </xf>
    <xf numFmtId="164" fontId="3" fillId="7" borderId="0" xfId="3" applyFont="1" applyFill="1"/>
    <xf numFmtId="1" fontId="3" fillId="0" borderId="1" xfId="3" applyNumberFormat="1" applyFont="1" applyBorder="1"/>
    <xf numFmtId="1" fontId="3" fillId="6" borderId="1" xfId="3" applyNumberFormat="1" applyFont="1" applyFill="1" applyBorder="1"/>
    <xf numFmtId="1" fontId="3" fillId="0" borderId="0" xfId="3" applyNumberFormat="1" applyFont="1"/>
    <xf numFmtId="164" fontId="21" fillId="6" borderId="14" xfId="3" applyFont="1" applyFill="1" applyBorder="1" applyAlignment="1">
      <alignment horizontal="center" vertical="center" wrapText="1"/>
    </xf>
    <xf numFmtId="164" fontId="39" fillId="6" borderId="1" xfId="3" applyFont="1" applyFill="1" applyBorder="1" applyProtection="1">
      <protection locked="0"/>
    </xf>
    <xf numFmtId="37" fontId="39" fillId="6" borderId="1" xfId="3" applyNumberFormat="1" applyFont="1" applyFill="1" applyBorder="1" applyProtection="1">
      <protection locked="0"/>
    </xf>
    <xf numFmtId="0" fontId="8" fillId="6" borderId="0" xfId="6" applyFont="1" applyFill="1" applyBorder="1" applyAlignment="1">
      <alignment horizontal="right"/>
    </xf>
    <xf numFmtId="0" fontId="3" fillId="6" borderId="0" xfId="6" applyFont="1" applyFill="1" applyBorder="1" applyAlignment="1">
      <alignment horizontal="left"/>
    </xf>
    <xf numFmtId="49" fontId="3" fillId="6" borderId="0" xfId="6" applyNumberFormat="1" applyFont="1" applyFill="1" applyBorder="1" applyAlignment="1">
      <alignment horizontal="left"/>
    </xf>
    <xf numFmtId="164" fontId="8" fillId="0" borderId="2" xfId="3" applyFont="1" applyBorder="1"/>
    <xf numFmtId="5" fontId="3" fillId="0" borderId="1" xfId="3" applyNumberFormat="1" applyFont="1" applyBorder="1"/>
    <xf numFmtId="5" fontId="3" fillId="0" borderId="0" xfId="3" applyNumberFormat="1" applyFont="1"/>
    <xf numFmtId="1" fontId="3" fillId="0" borderId="3" xfId="3" applyNumberFormat="1" applyFont="1" applyBorder="1"/>
    <xf numFmtId="1" fontId="5" fillId="6" borderId="0" xfId="3" applyNumberFormat="1" applyFont="1" applyFill="1"/>
    <xf numFmtId="0" fontId="8" fillId="2" borderId="0" xfId="0" applyFont="1" applyFill="1"/>
    <xf numFmtId="0" fontId="12" fillId="2" borderId="0" xfId="0" applyFont="1" applyFill="1" applyAlignment="1">
      <alignment wrapText="1"/>
    </xf>
    <xf numFmtId="0" fontId="3" fillId="2" borderId="0" xfId="0" applyFont="1" applyFill="1"/>
    <xf numFmtId="0" fontId="7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164" fontId="3" fillId="2" borderId="0" xfId="3" applyFont="1" applyFill="1" applyAlignment="1">
      <alignment wrapText="1"/>
    </xf>
    <xf numFmtId="0" fontId="7" fillId="2" borderId="0" xfId="0" applyFont="1" applyFill="1"/>
    <xf numFmtId="0" fontId="6" fillId="0" borderId="0" xfId="0" applyFont="1"/>
    <xf numFmtId="0" fontId="8" fillId="0" borderId="0" xfId="0" applyFont="1"/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164" fontId="3" fillId="0" borderId="0" xfId="3" applyFont="1" applyAlignment="1">
      <alignment wrapText="1"/>
    </xf>
    <xf numFmtId="164" fontId="12" fillId="0" borderId="4" xfId="3" applyFont="1" applyBorder="1"/>
    <xf numFmtId="165" fontId="3" fillId="0" borderId="0" xfId="2" applyNumberFormat="1" applyFont="1" applyBorder="1" applyProtection="1"/>
    <xf numFmtId="9" fontId="3" fillId="0" borderId="0" xfId="3" applyNumberFormat="1" applyFont="1"/>
    <xf numFmtId="37" fontId="3" fillId="0" borderId="4" xfId="3" applyNumberFormat="1" applyFont="1" applyBorder="1"/>
    <xf numFmtId="9" fontId="3" fillId="0" borderId="4" xfId="3" applyNumberFormat="1" applyFont="1" applyBorder="1"/>
    <xf numFmtId="9" fontId="3" fillId="0" borderId="0" xfId="5" applyFont="1" applyBorder="1" applyProtection="1"/>
    <xf numFmtId="9" fontId="3" fillId="0" borderId="0" xfId="5" applyFont="1" applyProtection="1"/>
    <xf numFmtId="164" fontId="16" fillId="6" borderId="0" xfId="3" applyFont="1" applyFill="1"/>
    <xf numFmtId="165" fontId="16" fillId="6" borderId="0" xfId="2" applyNumberFormat="1" applyFont="1" applyFill="1" applyBorder="1" applyProtection="1"/>
    <xf numFmtId="9" fontId="16" fillId="6" borderId="0" xfId="3" applyNumberFormat="1" applyFont="1" applyFill="1"/>
    <xf numFmtId="37" fontId="16" fillId="6" borderId="4" xfId="3" applyNumberFormat="1" applyFont="1" applyFill="1" applyBorder="1"/>
    <xf numFmtId="9" fontId="3" fillId="6" borderId="4" xfId="3" applyNumberFormat="1" applyFont="1" applyFill="1" applyBorder="1"/>
    <xf numFmtId="1" fontId="16" fillId="6" borderId="0" xfId="3" applyNumberFormat="1" applyFont="1" applyFill="1"/>
    <xf numFmtId="9" fontId="16" fillId="6" borderId="0" xfId="5" applyFont="1" applyFill="1" applyBorder="1" applyProtection="1"/>
    <xf numFmtId="9" fontId="5" fillId="6" borderId="0" xfId="3" applyNumberFormat="1" applyFont="1" applyFill="1"/>
    <xf numFmtId="9" fontId="3" fillId="6" borderId="0" xfId="5" applyFont="1" applyFill="1" applyProtection="1"/>
    <xf numFmtId="164" fontId="12" fillId="6" borderId="4" xfId="3" applyFont="1" applyFill="1" applyBorder="1"/>
    <xf numFmtId="165" fontId="3" fillId="6" borderId="0" xfId="2" applyNumberFormat="1" applyFont="1" applyFill="1" applyBorder="1" applyProtection="1"/>
    <xf numFmtId="9" fontId="3" fillId="6" borderId="0" xfId="3" applyNumberFormat="1" applyFont="1" applyFill="1"/>
    <xf numFmtId="37" fontId="3" fillId="6" borderId="4" xfId="3" applyNumberFormat="1" applyFont="1" applyFill="1" applyBorder="1"/>
    <xf numFmtId="1" fontId="3" fillId="6" borderId="0" xfId="3" applyNumberFormat="1" applyFont="1" applyFill="1"/>
    <xf numFmtId="9" fontId="3" fillId="6" borderId="0" xfId="5" applyFont="1" applyFill="1" applyBorder="1" applyProtection="1"/>
    <xf numFmtId="164" fontId="17" fillId="0" borderId="0" xfId="3" applyFont="1" applyAlignment="1">
      <alignment wrapText="1"/>
    </xf>
    <xf numFmtId="164" fontId="32" fillId="0" borderId="0" xfId="4" applyFont="1" applyAlignment="1">
      <alignment horizontal="left"/>
    </xf>
    <xf numFmtId="5" fontId="35" fillId="0" borderId="0" xfId="4" applyNumberFormat="1" applyFont="1"/>
    <xf numFmtId="5" fontId="27" fillId="0" borderId="0" xfId="4" applyNumberFormat="1" applyFont="1"/>
    <xf numFmtId="5" fontId="35" fillId="0" borderId="4" xfId="4" applyNumberFormat="1" applyFont="1" applyBorder="1"/>
    <xf numFmtId="164" fontId="35" fillId="0" borderId="0" xfId="4" applyFont="1"/>
    <xf numFmtId="164" fontId="35" fillId="0" borderId="0" xfId="4" applyFont="1" applyAlignment="1">
      <alignment horizontal="left"/>
    </xf>
    <xf numFmtId="5" fontId="28" fillId="0" borderId="0" xfId="4" applyNumberFormat="1" applyFont="1"/>
    <xf numFmtId="5" fontId="3" fillId="3" borderId="4" xfId="4" applyNumberFormat="1" applyFont="1" applyFill="1" applyBorder="1"/>
    <xf numFmtId="164" fontId="8" fillId="10" borderId="0" xfId="4" applyFont="1" applyFill="1" applyAlignment="1">
      <alignment horizontal="left"/>
    </xf>
    <xf numFmtId="5" fontId="3" fillId="10" borderId="0" xfId="4" applyNumberFormat="1" applyFont="1" applyFill="1"/>
    <xf numFmtId="5" fontId="3" fillId="10" borderId="4" xfId="4" applyNumberFormat="1" applyFont="1" applyFill="1" applyBorder="1"/>
    <xf numFmtId="164" fontId="3" fillId="10" borderId="0" xfId="4" applyFont="1" applyFill="1"/>
    <xf numFmtId="164" fontId="3" fillId="10" borderId="0" xfId="4" applyFont="1" applyFill="1" applyAlignment="1">
      <alignment horizontal="left"/>
    </xf>
    <xf numFmtId="164" fontId="8" fillId="10" borderId="0" xfId="4" quotePrefix="1" applyFont="1" applyFill="1" applyAlignment="1">
      <alignment horizontal="left"/>
    </xf>
    <xf numFmtId="164" fontId="12" fillId="10" borderId="0" xfId="4" applyFont="1" applyFill="1" applyAlignment="1">
      <alignment horizontal="left" vertical="center" wrapText="1"/>
    </xf>
    <xf numFmtId="164" fontId="3" fillId="10" borderId="4" xfId="4" applyFont="1" applyFill="1" applyBorder="1"/>
    <xf numFmtId="5" fontId="8" fillId="10" borderId="0" xfId="4" applyNumberFormat="1" applyFont="1" applyFill="1"/>
    <xf numFmtId="164" fontId="17" fillId="10" borderId="0" xfId="4" applyFont="1" applyFill="1" applyAlignment="1">
      <alignment horizontal="left" wrapText="1"/>
    </xf>
    <xf numFmtId="10" fontId="3" fillId="10" borderId="0" xfId="4" applyNumberFormat="1" applyFont="1" applyFill="1"/>
    <xf numFmtId="10" fontId="3" fillId="10" borderId="4" xfId="4" applyNumberFormat="1" applyFont="1" applyFill="1" applyBorder="1"/>
    <xf numFmtId="164" fontId="12" fillId="10" borderId="0" xfId="4" applyFont="1" applyFill="1" applyAlignment="1">
      <alignment horizontal="left"/>
    </xf>
    <xf numFmtId="164" fontId="8" fillId="10" borderId="0" xfId="4" applyFont="1" applyFill="1"/>
    <xf numFmtId="1" fontId="3" fillId="10" borderId="0" xfId="4" applyNumberFormat="1" applyFont="1" applyFill="1"/>
    <xf numFmtId="1" fontId="3" fillId="10" borderId="4" xfId="4" applyNumberFormat="1" applyFont="1" applyFill="1" applyBorder="1"/>
    <xf numFmtId="164" fontId="17" fillId="10" borderId="0" xfId="4" applyFont="1" applyFill="1" applyAlignment="1">
      <alignment horizontal="left"/>
    </xf>
    <xf numFmtId="5" fontId="8" fillId="10" borderId="4" xfId="4" applyNumberFormat="1" applyFont="1" applyFill="1" applyBorder="1"/>
    <xf numFmtId="164" fontId="12" fillId="0" borderId="0" xfId="4" applyFont="1" applyAlignment="1">
      <alignment horizontal="left"/>
    </xf>
    <xf numFmtId="37" fontId="3" fillId="0" borderId="4" xfId="4" applyNumberFormat="1" applyFont="1" applyBorder="1"/>
    <xf numFmtId="168" fontId="3" fillId="0" borderId="4" xfId="4" applyNumberFormat="1" applyFont="1" applyBorder="1"/>
    <xf numFmtId="164" fontId="8" fillId="11" borderId="7" xfId="4" applyFont="1" applyFill="1" applyBorder="1" applyAlignment="1">
      <alignment horizontal="left" wrapText="1"/>
    </xf>
    <xf numFmtId="164" fontId="3" fillId="11" borderId="6" xfId="4" applyFont="1" applyFill="1" applyBorder="1"/>
    <xf numFmtId="5" fontId="16" fillId="11" borderId="6" xfId="4" applyNumberFormat="1" applyFont="1" applyFill="1" applyBorder="1"/>
    <xf numFmtId="5" fontId="16" fillId="11" borderId="16" xfId="4" applyNumberFormat="1" applyFont="1" applyFill="1" applyBorder="1"/>
    <xf numFmtId="5" fontId="3" fillId="11" borderId="0" xfId="4" applyNumberFormat="1" applyFont="1" applyFill="1"/>
    <xf numFmtId="164" fontId="3" fillId="11" borderId="0" xfId="4" applyFont="1" applyFill="1"/>
    <xf numFmtId="164" fontId="8" fillId="11" borderId="0" xfId="4" applyFont="1" applyFill="1" applyAlignment="1">
      <alignment horizontal="left"/>
    </xf>
    <xf numFmtId="5" fontId="16" fillId="11" borderId="0" xfId="4" applyNumberFormat="1" applyFont="1" applyFill="1"/>
    <xf numFmtId="5" fontId="16" fillId="11" borderId="4" xfId="4" applyNumberFormat="1" applyFont="1" applyFill="1" applyBorder="1"/>
    <xf numFmtId="164" fontId="15" fillId="11" borderId="0" xfId="4" applyFont="1" applyFill="1" applyAlignment="1">
      <alignment horizontal="left" wrapText="1"/>
    </xf>
    <xf numFmtId="164" fontId="12" fillId="11" borderId="0" xfId="4" applyFont="1" applyFill="1" applyAlignment="1">
      <alignment horizontal="left" wrapText="1"/>
    </xf>
    <xf numFmtId="5" fontId="3" fillId="11" borderId="4" xfId="4" applyNumberFormat="1" applyFont="1" applyFill="1" applyBorder="1"/>
    <xf numFmtId="164" fontId="18" fillId="11" borderId="0" xfId="4" applyFont="1" applyFill="1" applyAlignment="1">
      <alignment horizontal="left"/>
    </xf>
    <xf numFmtId="164" fontId="24" fillId="10" borderId="0" xfId="4" applyFont="1" applyFill="1" applyAlignment="1">
      <alignment horizontal="left"/>
    </xf>
    <xf numFmtId="5" fontId="16" fillId="10" borderId="4" xfId="4" applyNumberFormat="1" applyFont="1" applyFill="1" applyBorder="1"/>
    <xf numFmtId="164" fontId="18" fillId="10" borderId="0" xfId="4" applyFont="1" applyFill="1" applyAlignment="1">
      <alignment horizontal="left"/>
    </xf>
    <xf numFmtId="167" fontId="3" fillId="10" borderId="0" xfId="4" applyNumberFormat="1" applyFont="1" applyFill="1"/>
    <xf numFmtId="167" fontId="8" fillId="10" borderId="0" xfId="4" applyNumberFormat="1" applyFont="1" applyFill="1"/>
    <xf numFmtId="167" fontId="3" fillId="10" borderId="4" xfId="4" applyNumberFormat="1" applyFont="1" applyFill="1" applyBorder="1"/>
    <xf numFmtId="164" fontId="13" fillId="10" borderId="0" xfId="4" applyFont="1" applyFill="1" applyAlignment="1">
      <alignment horizontal="left"/>
    </xf>
    <xf numFmtId="37" fontId="7" fillId="10" borderId="0" xfId="4" applyNumberFormat="1" applyFont="1" applyFill="1"/>
    <xf numFmtId="37" fontId="3" fillId="10" borderId="0" xfId="4" applyNumberFormat="1" applyFont="1" applyFill="1"/>
    <xf numFmtId="37" fontId="7" fillId="10" borderId="4" xfId="4" applyNumberFormat="1" applyFont="1" applyFill="1" applyBorder="1"/>
    <xf numFmtId="5" fontId="8" fillId="11" borderId="0" xfId="4" applyNumberFormat="1" applyFont="1" applyFill="1"/>
    <xf numFmtId="164" fontId="8" fillId="11" borderId="0" xfId="4" applyFont="1" applyFill="1" applyAlignment="1">
      <alignment horizontal="left" wrapText="1"/>
    </xf>
    <xf numFmtId="164" fontId="8" fillId="11" borderId="0" xfId="4" applyFont="1" applyFill="1"/>
    <xf numFmtId="0" fontId="48" fillId="6" borderId="16" xfId="0" applyFont="1" applyFill="1" applyBorder="1"/>
    <xf numFmtId="164" fontId="49" fillId="0" borderId="4" xfId="3" applyFont="1" applyBorder="1" applyProtection="1">
      <protection locked="0"/>
    </xf>
    <xf numFmtId="164" fontId="50" fillId="0" borderId="3" xfId="3" applyFont="1" applyBorder="1" applyProtection="1">
      <protection locked="0"/>
    </xf>
    <xf numFmtId="165" fontId="50" fillId="0" borderId="0" xfId="2" applyNumberFormat="1" applyFont="1" applyBorder="1" applyProtection="1">
      <protection locked="0"/>
    </xf>
    <xf numFmtId="9" fontId="50" fillId="0" borderId="0" xfId="3" applyNumberFormat="1" applyFont="1" applyProtection="1">
      <protection locked="0"/>
    </xf>
    <xf numFmtId="37" fontId="50" fillId="0" borderId="4" xfId="3" applyNumberFormat="1" applyFont="1" applyBorder="1" applyProtection="1">
      <protection locked="0"/>
    </xf>
    <xf numFmtId="1" fontId="50" fillId="0" borderId="1" xfId="3" applyNumberFormat="1" applyFont="1" applyBorder="1" applyProtection="1">
      <protection locked="0"/>
    </xf>
    <xf numFmtId="37" fontId="50" fillId="0" borderId="1" xfId="3" applyNumberFormat="1" applyFont="1" applyBorder="1" applyProtection="1">
      <protection locked="0"/>
    </xf>
    <xf numFmtId="1" fontId="50" fillId="0" borderId="4" xfId="3" applyNumberFormat="1" applyFont="1" applyBorder="1" applyProtection="1">
      <protection locked="0"/>
    </xf>
    <xf numFmtId="164" fontId="50" fillId="0" borderId="1" xfId="3" applyFont="1" applyBorder="1" applyProtection="1">
      <protection locked="0"/>
    </xf>
    <xf numFmtId="1" fontId="51" fillId="6" borderId="1" xfId="3" applyNumberFormat="1" applyFont="1" applyFill="1" applyBorder="1" applyProtection="1">
      <protection locked="0"/>
    </xf>
    <xf numFmtId="1" fontId="51" fillId="6" borderId="4" xfId="3" applyNumberFormat="1" applyFont="1" applyFill="1" applyBorder="1" applyProtection="1">
      <protection locked="0"/>
    </xf>
    <xf numFmtId="1" fontId="50" fillId="6" borderId="1" xfId="3" applyNumberFormat="1" applyFont="1" applyFill="1" applyBorder="1" applyProtection="1">
      <protection locked="0"/>
    </xf>
    <xf numFmtId="1" fontId="50" fillId="6" borderId="4" xfId="3" applyNumberFormat="1" applyFont="1" applyFill="1" applyBorder="1" applyProtection="1">
      <protection locked="0"/>
    </xf>
    <xf numFmtId="164" fontId="50" fillId="6" borderId="3" xfId="3" applyFont="1" applyFill="1" applyBorder="1" applyProtection="1">
      <protection locked="0"/>
    </xf>
    <xf numFmtId="165" fontId="50" fillId="6" borderId="0" xfId="2" applyNumberFormat="1" applyFont="1" applyFill="1" applyBorder="1" applyProtection="1">
      <protection locked="0"/>
    </xf>
    <xf numFmtId="9" fontId="50" fillId="6" borderId="0" xfId="3" applyNumberFormat="1" applyFont="1" applyFill="1" applyProtection="1">
      <protection locked="0"/>
    </xf>
    <xf numFmtId="37" fontId="50" fillId="6" borderId="4" xfId="3" applyNumberFormat="1" applyFont="1" applyFill="1" applyBorder="1" applyProtection="1">
      <protection locked="0"/>
    </xf>
    <xf numFmtId="164" fontId="50" fillId="6" borderId="1" xfId="3" applyFont="1" applyFill="1" applyBorder="1" applyProtection="1">
      <protection locked="0"/>
    </xf>
    <xf numFmtId="37" fontId="50" fillId="6" borderId="1" xfId="3" applyNumberFormat="1" applyFont="1" applyFill="1" applyBorder="1" applyProtection="1">
      <protection locked="0"/>
    </xf>
    <xf numFmtId="164" fontId="49" fillId="6" borderId="4" xfId="3" applyFont="1" applyFill="1" applyBorder="1" applyProtection="1">
      <protection locked="0"/>
    </xf>
    <xf numFmtId="164" fontId="52" fillId="6" borderId="13" xfId="3" applyFont="1" applyFill="1" applyBorder="1" applyAlignment="1" applyProtection="1">
      <alignment horizontal="center" vertical="center" wrapText="1"/>
      <protection locked="0"/>
    </xf>
    <xf numFmtId="5" fontId="50" fillId="0" borderId="0" xfId="4" applyNumberFormat="1" applyFont="1"/>
    <xf numFmtId="5" fontId="50" fillId="0" borderId="0" xfId="4" applyNumberFormat="1" applyFont="1" applyProtection="1">
      <protection locked="0"/>
    </xf>
    <xf numFmtId="5" fontId="50" fillId="3" borderId="0" xfId="4" applyNumberFormat="1" applyFont="1" applyFill="1" applyProtection="1">
      <protection locked="0"/>
    </xf>
    <xf numFmtId="5" fontId="50" fillId="9" borderId="0" xfId="4" applyNumberFormat="1" applyFont="1" applyFill="1"/>
    <xf numFmtId="166" fontId="50" fillId="9" borderId="0" xfId="1" applyNumberFormat="1" applyFont="1" applyFill="1"/>
    <xf numFmtId="5" fontId="50" fillId="10" borderId="0" xfId="4" applyNumberFormat="1" applyFont="1" applyFill="1"/>
    <xf numFmtId="164" fontId="53" fillId="9" borderId="0" xfId="4" applyFont="1" applyFill="1"/>
    <xf numFmtId="164" fontId="50" fillId="8" borderId="6" xfId="4" applyFont="1" applyFill="1" applyBorder="1"/>
    <xf numFmtId="164" fontId="50" fillId="8" borderId="0" xfId="4" applyFont="1" applyFill="1"/>
    <xf numFmtId="5" fontId="50" fillId="8" borderId="0" xfId="4" applyNumberFormat="1" applyFont="1" applyFill="1" applyProtection="1">
      <protection locked="0"/>
    </xf>
    <xf numFmtId="5" fontId="50" fillId="11" borderId="0" xfId="4" applyNumberFormat="1" applyFont="1" applyFill="1" applyProtection="1">
      <protection locked="0"/>
    </xf>
    <xf numFmtId="5" fontId="50" fillId="8" borderId="0" xfId="4" applyNumberFormat="1" applyFont="1" applyFill="1"/>
    <xf numFmtId="0" fontId="50" fillId="0" borderId="0" xfId="0" applyFont="1"/>
    <xf numFmtId="5" fontId="50" fillId="0" borderId="3" xfId="4" applyNumberFormat="1" applyFont="1" applyBorder="1"/>
    <xf numFmtId="5" fontId="50" fillId="0" borderId="4" xfId="4" applyNumberFormat="1" applyFont="1" applyBorder="1"/>
    <xf numFmtId="5" fontId="50" fillId="0" borderId="3" xfId="4" applyNumberFormat="1" applyFont="1" applyBorder="1" applyProtection="1">
      <protection locked="0"/>
    </xf>
    <xf numFmtId="5" fontId="50" fillId="0" borderId="4" xfId="4" applyNumberFormat="1" applyFont="1" applyBorder="1" applyProtection="1">
      <protection locked="0"/>
    </xf>
    <xf numFmtId="5" fontId="50" fillId="3" borderId="3" xfId="4" applyNumberFormat="1" applyFont="1" applyFill="1" applyBorder="1" applyProtection="1">
      <protection locked="0"/>
    </xf>
    <xf numFmtId="5" fontId="50" fillId="3" borderId="4" xfId="4" applyNumberFormat="1" applyFont="1" applyFill="1" applyBorder="1" applyProtection="1">
      <protection locked="0"/>
    </xf>
    <xf numFmtId="5" fontId="50" fillId="9" borderId="3" xfId="4" applyNumberFormat="1" applyFont="1" applyFill="1" applyBorder="1"/>
    <xf numFmtId="5" fontId="50" fillId="9" borderId="4" xfId="4" applyNumberFormat="1" applyFont="1" applyFill="1" applyBorder="1"/>
    <xf numFmtId="5" fontId="50" fillId="9" borderId="3" xfId="4" applyNumberFormat="1" applyFont="1" applyFill="1" applyBorder="1" applyProtection="1">
      <protection locked="0"/>
    </xf>
    <xf numFmtId="5" fontId="50" fillId="9" borderId="4" xfId="4" applyNumberFormat="1" applyFont="1" applyFill="1" applyBorder="1" applyProtection="1">
      <protection locked="0"/>
    </xf>
    <xf numFmtId="5" fontId="50" fillId="9" borderId="0" xfId="4" applyNumberFormat="1" applyFont="1" applyFill="1" applyProtection="1">
      <protection locked="0"/>
    </xf>
    <xf numFmtId="1" fontId="50" fillId="9" borderId="3" xfId="4" applyNumberFormat="1" applyFont="1" applyFill="1" applyBorder="1" applyProtection="1">
      <protection locked="0"/>
    </xf>
    <xf numFmtId="1" fontId="50" fillId="9" borderId="4" xfId="4" applyNumberFormat="1" applyFont="1" applyFill="1" applyBorder="1" applyProtection="1">
      <protection locked="0"/>
    </xf>
    <xf numFmtId="1" fontId="50" fillId="9" borderId="0" xfId="4" applyNumberFormat="1" applyFont="1" applyFill="1" applyProtection="1">
      <protection locked="0"/>
    </xf>
    <xf numFmtId="37" fontId="50" fillId="0" borderId="3" xfId="4" applyNumberFormat="1" applyFont="1" applyBorder="1" applyProtection="1">
      <protection locked="0"/>
    </xf>
    <xf numFmtId="37" fontId="50" fillId="0" borderId="4" xfId="4" applyNumberFormat="1" applyFont="1" applyBorder="1" applyProtection="1">
      <protection locked="0"/>
    </xf>
    <xf numFmtId="37" fontId="50" fillId="0" borderId="0" xfId="4" applyNumberFormat="1" applyFont="1" applyProtection="1">
      <protection locked="0"/>
    </xf>
    <xf numFmtId="168" fontId="50" fillId="0" borderId="0" xfId="4" applyNumberFormat="1" applyFont="1"/>
    <xf numFmtId="168" fontId="50" fillId="0" borderId="3" xfId="4" applyNumberFormat="1" applyFont="1" applyBorder="1"/>
    <xf numFmtId="5" fontId="50" fillId="8" borderId="16" xfId="4" applyNumberFormat="1" applyFont="1" applyFill="1" applyBorder="1"/>
    <xf numFmtId="5" fontId="50" fillId="8" borderId="19" xfId="4" applyNumberFormat="1" applyFont="1" applyFill="1" applyBorder="1"/>
    <xf numFmtId="5" fontId="50" fillId="8" borderId="4" xfId="4" applyNumberFormat="1" applyFont="1" applyFill="1" applyBorder="1"/>
    <xf numFmtId="5" fontId="50" fillId="8" borderId="1" xfId="4" applyNumberFormat="1" applyFont="1" applyFill="1" applyBorder="1"/>
    <xf numFmtId="5" fontId="50" fillId="8" borderId="4" xfId="4" applyNumberFormat="1" applyFont="1" applyFill="1" applyBorder="1" applyProtection="1">
      <protection locked="0"/>
    </xf>
    <xf numFmtId="5" fontId="50" fillId="8" borderId="1" xfId="4" applyNumberFormat="1" applyFont="1" applyFill="1" applyBorder="1" applyProtection="1">
      <protection locked="0"/>
    </xf>
    <xf numFmtId="5" fontId="50" fillId="8" borderId="3" xfId="4" applyNumberFormat="1" applyFont="1" applyFill="1" applyBorder="1"/>
    <xf numFmtId="5" fontId="50" fillId="8" borderId="3" xfId="4" applyNumberFormat="1" applyFont="1" applyFill="1" applyBorder="1" applyProtection="1">
      <protection locked="0"/>
    </xf>
    <xf numFmtId="5" fontId="54" fillId="0" borderId="3" xfId="4" applyNumberFormat="1" applyFont="1" applyBorder="1"/>
    <xf numFmtId="5" fontId="54" fillId="0" borderId="0" xfId="4" applyNumberFormat="1" applyFont="1"/>
    <xf numFmtId="5" fontId="54" fillId="0" borderId="0" xfId="4" applyNumberFormat="1" applyFont="1" applyProtection="1">
      <protection locked="0"/>
    </xf>
    <xf numFmtId="5" fontId="54" fillId="0" borderId="3" xfId="4" applyNumberFormat="1" applyFont="1" applyBorder="1" applyProtection="1">
      <protection locked="0"/>
    </xf>
    <xf numFmtId="164" fontId="8" fillId="0" borderId="0" xfId="4" quotePrefix="1" applyFont="1" applyAlignment="1">
      <alignment horizontal="left"/>
    </xf>
    <xf numFmtId="0" fontId="40" fillId="6" borderId="0" xfId="6" applyFont="1" applyFill="1" applyBorder="1" applyAlignment="1"/>
    <xf numFmtId="0" fontId="5" fillId="7" borderId="0" xfId="0" applyFont="1" applyFill="1" applyAlignment="1">
      <alignment horizontal="left" wrapText="1"/>
    </xf>
    <xf numFmtId="0" fontId="5" fillId="7" borderId="0" xfId="0" applyFont="1" applyFill="1"/>
    <xf numFmtId="0" fontId="0" fillId="7" borderId="0" xfId="0" applyFill="1"/>
    <xf numFmtId="0" fontId="5" fillId="0" borderId="0" xfId="0" applyFont="1" applyAlignment="1">
      <alignment vertical="center" wrapText="1"/>
    </xf>
    <xf numFmtId="0" fontId="5" fillId="7" borderId="0" xfId="0" applyFont="1" applyFill="1" applyAlignment="1">
      <alignment vertical="center" wrapText="1"/>
    </xf>
    <xf numFmtId="164" fontId="6" fillId="0" borderId="4" xfId="3" applyFont="1" applyBorder="1" applyAlignment="1">
      <alignment horizontal="center" vertical="center" wrapText="1"/>
    </xf>
    <xf numFmtId="164" fontId="6" fillId="0" borderId="1" xfId="3" applyFont="1" applyBorder="1" applyAlignment="1">
      <alignment horizontal="center" vertical="center" wrapText="1"/>
    </xf>
    <xf numFmtId="164" fontId="6" fillId="0" borderId="10" xfId="3" applyFont="1" applyBorder="1" applyAlignment="1">
      <alignment horizontal="center" vertical="center" wrapText="1"/>
    </xf>
    <xf numFmtId="164" fontId="6" fillId="0" borderId="2" xfId="3" applyFont="1" applyBorder="1" applyAlignment="1">
      <alignment horizontal="center" vertical="center" wrapText="1"/>
    </xf>
    <xf numFmtId="164" fontId="6" fillId="0" borderId="6" xfId="3" applyFont="1" applyBorder="1" applyAlignment="1">
      <alignment horizontal="center" vertical="center" wrapText="1"/>
    </xf>
    <xf numFmtId="164" fontId="6" fillId="0" borderId="11" xfId="3" applyFont="1" applyBorder="1" applyAlignment="1">
      <alignment horizontal="center" vertical="center" wrapText="1"/>
    </xf>
    <xf numFmtId="164" fontId="6" fillId="0" borderId="16" xfId="3" applyFont="1" applyBorder="1" applyAlignment="1">
      <alignment horizontal="center" vertical="center" wrapText="1"/>
    </xf>
    <xf numFmtId="164" fontId="6" fillId="0" borderId="0" xfId="3" applyFont="1" applyAlignment="1">
      <alignment horizontal="center" vertical="center" wrapText="1"/>
    </xf>
    <xf numFmtId="164" fontId="6" fillId="0" borderId="8" xfId="3" applyFont="1" applyBorder="1" applyAlignment="1">
      <alignment horizontal="center" vertical="center" wrapText="1"/>
    </xf>
    <xf numFmtId="164" fontId="6" fillId="0" borderId="12" xfId="3" applyFont="1" applyBorder="1" applyAlignment="1">
      <alignment horizontal="center" vertical="center" wrapText="1"/>
    </xf>
    <xf numFmtId="164" fontId="6" fillId="0" borderId="13" xfId="3" applyFont="1" applyBorder="1" applyAlignment="1">
      <alignment horizontal="center" vertical="center" wrapText="1"/>
    </xf>
    <xf numFmtId="164" fontId="8" fillId="6" borderId="3" xfId="4" applyFont="1" applyFill="1" applyBorder="1" applyAlignment="1" applyProtection="1">
      <alignment horizontal="center" wrapText="1"/>
      <protection locked="0"/>
    </xf>
    <xf numFmtId="164" fontId="8" fillId="6" borderId="4" xfId="4" applyFont="1" applyFill="1" applyBorder="1" applyAlignment="1" applyProtection="1">
      <alignment horizontal="center" wrapText="1"/>
      <protection locked="0"/>
    </xf>
    <xf numFmtId="164" fontId="18" fillId="0" borderId="0" xfId="3" applyFont="1" applyAlignment="1">
      <alignment horizontal="center" wrapText="1"/>
    </xf>
    <xf numFmtId="0" fontId="3" fillId="0" borderId="0" xfId="0" applyFont="1"/>
    <xf numFmtId="164" fontId="8" fillId="0" borderId="0" xfId="4" applyFont="1"/>
    <xf numFmtId="0" fontId="8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center" wrapText="1"/>
    </xf>
    <xf numFmtId="10" fontId="8" fillId="0" borderId="3" xfId="4" applyNumberFormat="1" applyFont="1" applyBorder="1" applyAlignment="1">
      <alignment horizontal="center" wrapText="1"/>
    </xf>
    <xf numFmtId="10" fontId="8" fillId="0" borderId="0" xfId="4" applyNumberFormat="1" applyFont="1" applyAlignment="1">
      <alignment horizontal="center" wrapText="1"/>
    </xf>
    <xf numFmtId="164" fontId="6" fillId="0" borderId="3" xfId="3" applyFont="1" applyBorder="1" applyAlignment="1">
      <alignment horizontal="center" vertical="center" wrapText="1"/>
    </xf>
    <xf numFmtId="164" fontId="6" fillId="0" borderId="9" xfId="3" applyFont="1" applyBorder="1" applyAlignment="1">
      <alignment horizontal="center" vertical="center" wrapText="1"/>
    </xf>
    <xf numFmtId="164" fontId="6" fillId="0" borderId="14" xfId="3" applyFont="1" applyBorder="1" applyAlignment="1">
      <alignment horizontal="center" vertical="center" wrapText="1"/>
    </xf>
    <xf numFmtId="164" fontId="20" fillId="6" borderId="13" xfId="3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164" fontId="6" fillId="0" borderId="10" xfId="3" applyFont="1" applyBorder="1" applyAlignment="1">
      <alignment horizontal="center" vertical="center"/>
    </xf>
    <xf numFmtId="164" fontId="6" fillId="0" borderId="9" xfId="3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4" fontId="8" fillId="6" borderId="4" xfId="4" applyFont="1" applyFill="1" applyBorder="1" applyAlignment="1">
      <alignment horizontal="center" wrapText="1"/>
    </xf>
    <xf numFmtId="0" fontId="3" fillId="6" borderId="4" xfId="0" applyFont="1" applyFill="1" applyBorder="1"/>
    <xf numFmtId="0" fontId="3" fillId="6" borderId="18" xfId="0" applyFont="1" applyFill="1" applyBorder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8">
    <cellStyle name="Comma" xfId="1" builtinId="3"/>
    <cellStyle name="Currency" xfId="2" builtinId="4"/>
    <cellStyle name="Heading 1" xfId="6" builtinId="16"/>
    <cellStyle name="Normal" xfId="0" builtinId="0"/>
    <cellStyle name="Normal 2 5" xfId="7" xr:uid="{D00A7122-7422-42DB-A132-7D28AA310765}"/>
    <cellStyle name="Normal_FEEFLOW" xfId="3" xr:uid="{00000000-0005-0000-0000-000003000000}"/>
    <cellStyle name="Normal_PROGRAM1" xfId="4" xr:uid="{00000000-0005-0000-0000-000004000000}"/>
    <cellStyle name="Percent" xfId="5" builtinId="5"/>
  </cellStyles>
  <dxfs count="13">
    <dxf>
      <font>
        <b/>
        <i val="0"/>
        <condense val="0"/>
        <extend val="0"/>
        <color indexed="18"/>
      </font>
      <fill>
        <patternFill>
          <bgColor indexed="13"/>
        </patternFill>
      </fill>
    </dxf>
    <dxf>
      <font>
        <b/>
        <i val="0"/>
        <condense val="0"/>
        <extend val="0"/>
        <color indexed="18"/>
      </font>
      <fill>
        <patternFill>
          <bgColor indexed="29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8"/>
      </font>
      <fill>
        <patternFill>
          <bgColor indexed="13"/>
        </patternFill>
      </fill>
    </dxf>
    <dxf>
      <font>
        <b/>
        <i val="0"/>
        <condense val="0"/>
        <extend val="0"/>
        <color indexed="18"/>
      </font>
      <fill>
        <patternFill>
          <bgColor indexed="29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indexed="13"/>
        </patternFill>
      </fill>
      <alignment horizontal="general" vertical="bottom" textRotation="0" wrapText="1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rgb="FF000000"/>
          <bgColor rgb="FFFFFF00"/>
        </patternFill>
      </fill>
      <alignment horizontal="general" vertical="bottom" textRotation="0" wrapText="1" relative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indexed="13"/>
        </patternFill>
      </fill>
      <alignment horizontal="general" vertical="bottom" textRotation="0" wrapText="0" relativeIndent="0" justifyLastLine="0" shrinkToFit="0" readingOrder="0"/>
      <protection locked="1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D9D9D9"/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1952625</xdr:colOff>
      <xdr:row>11</xdr:row>
      <xdr:rowOff>77140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5EA45F61-B9A4-A646-26A1-99B7CF5F47A2}"/>
            </a:ext>
          </a:extLst>
        </xdr:cNvPr>
        <xdr:cNvGrpSpPr/>
      </xdr:nvGrpSpPr>
      <xdr:grpSpPr>
        <a:xfrm>
          <a:off x="142875" y="0"/>
          <a:ext cx="2000250" cy="1858315"/>
          <a:chOff x="222032" y="104775"/>
          <a:chExt cx="2000250" cy="1858315"/>
        </a:xfrm>
      </xdr:grpSpPr>
      <xdr:pic>
        <xdr:nvPicPr>
          <xdr:cNvPr id="10" name="Picture 9" descr="A black logo with text&#10;&#10;Description automatically generated">
            <a:extLst>
              <a:ext uri="{FF2B5EF4-FFF2-40B4-BE49-F238E27FC236}">
                <a16:creationId xmlns:a16="http://schemas.microsoft.com/office/drawing/2014/main" id="{73177FDD-764A-16D4-332E-62E53670E62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9227" y="104775"/>
            <a:ext cx="1785861" cy="1784671"/>
          </a:xfrm>
          <a:prstGeom prst="rect">
            <a:avLst/>
          </a:prstGeom>
        </xdr:spPr>
      </xdr:pic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27870828-0918-6878-1745-BF27DA646745}"/>
              </a:ext>
            </a:extLst>
          </xdr:cNvPr>
          <xdr:cNvSpPr/>
        </xdr:nvSpPr>
        <xdr:spPr>
          <a:xfrm>
            <a:off x="222032" y="1716869"/>
            <a:ext cx="2000250" cy="246221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000" b="1" cap="none" spc="0">
                <a:ln w="0"/>
                <a:latin typeface="Arial Black" panose="020B0A04020102020204" pitchFamily="34" charset="0"/>
                <a:cs typeface="Arial" panose="020B0604020202020204" pitchFamily="34" charset="0"/>
              </a:rPr>
              <a:t>Division of Aging Services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1419225</xdr:colOff>
      <xdr:row>11</xdr:row>
      <xdr:rowOff>77140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2A45C844-30AF-4514-9243-4AA9513A7E77}"/>
            </a:ext>
          </a:extLst>
        </xdr:cNvPr>
        <xdr:cNvGrpSpPr/>
      </xdr:nvGrpSpPr>
      <xdr:grpSpPr>
        <a:xfrm>
          <a:off x="0" y="0"/>
          <a:ext cx="2000250" cy="1858315"/>
          <a:chOff x="222032" y="104775"/>
          <a:chExt cx="2000250" cy="1858315"/>
        </a:xfrm>
      </xdr:grpSpPr>
      <xdr:pic>
        <xdr:nvPicPr>
          <xdr:cNvPr id="10" name="Picture 9" descr="A black logo with text&#10;&#10;Description automatically generated">
            <a:extLst>
              <a:ext uri="{FF2B5EF4-FFF2-40B4-BE49-F238E27FC236}">
                <a16:creationId xmlns:a16="http://schemas.microsoft.com/office/drawing/2014/main" id="{654CA2AB-01C0-1261-5C22-EE3D6C7661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9227" y="104775"/>
            <a:ext cx="1785861" cy="1784671"/>
          </a:xfrm>
          <a:prstGeom prst="rect">
            <a:avLst/>
          </a:prstGeom>
        </xdr:spPr>
      </xdr:pic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18D6AB99-A6F9-CD1B-6538-DE97346DA2A9}"/>
              </a:ext>
            </a:extLst>
          </xdr:cNvPr>
          <xdr:cNvSpPr/>
        </xdr:nvSpPr>
        <xdr:spPr>
          <a:xfrm>
            <a:off x="222032" y="1716869"/>
            <a:ext cx="2000250" cy="246221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000" b="1" cap="none" spc="0">
                <a:ln w="0"/>
                <a:latin typeface="Arial Black" panose="020B0A04020102020204" pitchFamily="34" charset="0"/>
                <a:cs typeface="Arial" panose="020B0604020202020204" pitchFamily="34" charset="0"/>
              </a:rPr>
              <a:t>Division of Aging Services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222249</xdr:colOff>
      <xdr:row>1</xdr:row>
      <xdr:rowOff>0</xdr:rowOff>
    </xdr:from>
    <xdr:to>
      <xdr:col>6</xdr:col>
      <xdr:colOff>485774</xdr:colOff>
      <xdr:row>4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F592DC-1F36-59B3-7AB4-B9FD978360E8}"/>
            </a:ext>
          </a:extLst>
        </xdr:cNvPr>
        <xdr:cNvSpPr txBox="1"/>
      </xdr:nvSpPr>
      <xdr:spPr>
        <a:xfrm>
          <a:off x="222249" y="161925"/>
          <a:ext cx="3921125" cy="5238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b="1"/>
            <a:t>Utilize</a:t>
          </a:r>
          <a:r>
            <a:rPr lang="en-US" sz="1100" b="1" baseline="0"/>
            <a:t> the following two tabs, PERSONNEL_INPUTS &amp; SUPPORT_INPUTS, to input UCM-related data.</a:t>
          </a:r>
          <a:endParaRPr 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234950</xdr:colOff>
      <xdr:row>0</xdr:row>
      <xdr:rowOff>130175</xdr:rowOff>
    </xdr:from>
    <xdr:to>
      <xdr:col>6</xdr:col>
      <xdr:colOff>514350</xdr:colOff>
      <xdr:row>4</xdr:row>
      <xdr:rowOff>9525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ADB1F1C-D73E-4215-9C04-81F70A8299EA}"/>
            </a:ext>
          </a:extLst>
        </xdr:cNvPr>
        <xdr:cNvSpPr txBox="1"/>
      </xdr:nvSpPr>
      <xdr:spPr>
        <a:xfrm>
          <a:off x="234950" y="130175"/>
          <a:ext cx="3937000" cy="5270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b="1"/>
            <a:t>The</a:t>
          </a:r>
          <a:r>
            <a:rPr lang="en-US" sz="1100" b="1" baseline="0"/>
            <a:t> following two tabs, PERSONNEL_OUTPUTS &amp; SUPPORT_OUTPUTS,  reflect all outputs for the entered data. </a:t>
          </a:r>
          <a:endParaRPr lang="en-US" sz="11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A5AC8BF-AEE6-40BF-8926-056C8F65AE03}" name="List14" displayName="List14" ref="A91:A179" insertRowShift="1" totalsRowShown="0" headerRowDxfId="12" dataDxfId="11">
  <autoFilter ref="A91:A179" xr:uid="{00000000-0009-0000-0100-000001000000}"/>
  <sortState xmlns:xlrd2="http://schemas.microsoft.com/office/spreadsheetml/2017/richdata2" ref="A92:A179">
    <sortCondition ref="A91:A179"/>
  </sortState>
  <tableColumns count="1">
    <tableColumn id="1" xr3:uid="{50C5DE13-684E-4B15-A6F4-E81F205A7586}" name="Column1" dataDxfId="1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86006-25DF-4024-B234-B90FC79362DB}">
  <sheetPr>
    <tabColor theme="0"/>
  </sheetPr>
  <dimension ref="B1:I31"/>
  <sheetViews>
    <sheetView tabSelected="1" topLeftCell="A11" workbookViewId="0">
      <selection activeCell="E28" sqref="E28"/>
    </sheetView>
  </sheetViews>
  <sheetFormatPr defaultColWidth="8.7109375" defaultRowHeight="12.75" x14ac:dyDescent="0.2"/>
  <cols>
    <col min="1" max="1" width="2.85546875" style="67" customWidth="1"/>
    <col min="2" max="2" width="37.5703125" style="67" customWidth="1"/>
    <col min="3" max="3" width="1.140625" style="67" customWidth="1"/>
    <col min="4" max="4" width="45.140625" style="67" customWidth="1"/>
    <col min="5" max="5" width="20.5703125" style="67" bestFit="1" customWidth="1"/>
    <col min="6" max="6" width="54.5703125" style="67" customWidth="1"/>
    <col min="7" max="16384" width="8.7109375" style="67"/>
  </cols>
  <sheetData>
    <row r="1" spans="2:6" x14ac:dyDescent="0.2">
      <c r="B1" s="66"/>
      <c r="C1" s="66"/>
    </row>
    <row r="2" spans="2:6" x14ac:dyDescent="0.2">
      <c r="B2" s="66"/>
      <c r="C2" s="66"/>
    </row>
    <row r="4" spans="2:6" x14ac:dyDescent="0.2">
      <c r="B4" s="66"/>
      <c r="C4" s="66"/>
    </row>
    <row r="5" spans="2:6" x14ac:dyDescent="0.2">
      <c r="B5" s="66"/>
      <c r="C5" s="66"/>
    </row>
    <row r="6" spans="2:6" x14ac:dyDescent="0.2">
      <c r="B6" s="66"/>
      <c r="C6" s="66"/>
    </row>
    <row r="7" spans="2:6" x14ac:dyDescent="0.2">
      <c r="B7" s="66"/>
      <c r="C7" s="66"/>
    </row>
    <row r="8" spans="2:6" x14ac:dyDescent="0.2">
      <c r="B8" s="66"/>
      <c r="C8" s="66"/>
    </row>
    <row r="9" spans="2:6" x14ac:dyDescent="0.2">
      <c r="B9" s="66"/>
      <c r="C9" s="66"/>
    </row>
    <row r="10" spans="2:6" x14ac:dyDescent="0.2">
      <c r="B10" s="66"/>
      <c r="C10" s="66"/>
    </row>
    <row r="11" spans="2:6" x14ac:dyDescent="0.2">
      <c r="B11" s="66"/>
      <c r="C11" s="66"/>
    </row>
    <row r="12" spans="2:6" x14ac:dyDescent="0.2">
      <c r="B12" s="66"/>
      <c r="C12" s="66"/>
    </row>
    <row r="13" spans="2:6" x14ac:dyDescent="0.2">
      <c r="B13" s="66"/>
      <c r="C13" s="66"/>
    </row>
    <row r="14" spans="2:6" ht="34.5" customHeight="1" x14ac:dyDescent="0.4">
      <c r="B14" s="357" t="s">
        <v>0</v>
      </c>
      <c r="C14" s="357"/>
      <c r="D14" s="357"/>
      <c r="E14" s="141"/>
      <c r="F14" s="141"/>
    </row>
    <row r="15" spans="2:6" ht="24" customHeight="1" x14ac:dyDescent="0.35">
      <c r="B15" s="169"/>
      <c r="C15" s="169"/>
      <c r="D15" s="169"/>
      <c r="E15" s="141"/>
      <c r="F15" s="141"/>
    </row>
    <row r="16" spans="2:6" ht="24" customHeight="1" x14ac:dyDescent="0.35">
      <c r="B16" s="191" t="s">
        <v>1</v>
      </c>
      <c r="C16" s="182"/>
      <c r="D16" s="192" t="s">
        <v>2</v>
      </c>
      <c r="E16" s="183"/>
      <c r="F16" s="141"/>
    </row>
    <row r="17" spans="2:9" ht="24" customHeight="1" x14ac:dyDescent="0.35">
      <c r="B17" s="191" t="s">
        <v>3</v>
      </c>
      <c r="C17" s="182"/>
      <c r="D17" s="192" t="s">
        <v>0</v>
      </c>
      <c r="E17" s="183"/>
      <c r="F17" s="141"/>
    </row>
    <row r="18" spans="2:9" ht="24" customHeight="1" x14ac:dyDescent="0.35">
      <c r="B18" s="191" t="s">
        <v>4</v>
      </c>
      <c r="C18" s="182"/>
      <c r="D18" s="192" t="s">
        <v>5</v>
      </c>
      <c r="E18" s="183"/>
      <c r="F18" s="141"/>
    </row>
    <row r="19" spans="2:9" ht="24" customHeight="1" x14ac:dyDescent="0.35">
      <c r="B19" s="191" t="s">
        <v>6</v>
      </c>
      <c r="C19" s="182"/>
      <c r="D19" s="193" t="s">
        <v>7</v>
      </c>
      <c r="E19" s="183"/>
      <c r="F19" s="141"/>
    </row>
    <row r="20" spans="2:9" ht="24" customHeight="1" x14ac:dyDescent="0.25">
      <c r="B20" s="191" t="s">
        <v>8</v>
      </c>
      <c r="C20" s="182"/>
      <c r="D20" s="68" t="s">
        <v>9</v>
      </c>
      <c r="E20" s="75"/>
      <c r="F20" s="170"/>
      <c r="G20" s="170"/>
      <c r="H20" s="170"/>
      <c r="I20" s="170"/>
    </row>
    <row r="21" spans="2:9" ht="24" customHeight="1" x14ac:dyDescent="0.25">
      <c r="B21" s="181"/>
      <c r="C21" s="181"/>
      <c r="D21" s="68"/>
      <c r="E21" s="68"/>
    </row>
    <row r="22" spans="2:9" ht="18" x14ac:dyDescent="0.25">
      <c r="B22" s="143" t="s">
        <v>10</v>
      </c>
      <c r="C22" s="74"/>
      <c r="D22" s="144" t="s">
        <v>11</v>
      </c>
      <c r="E22" s="74"/>
      <c r="F22" s="74"/>
    </row>
    <row r="23" spans="2:9" ht="18" x14ac:dyDescent="0.25">
      <c r="B23" s="181">
        <v>1</v>
      </c>
      <c r="C23" s="175"/>
      <c r="D23" s="180" t="s">
        <v>12</v>
      </c>
      <c r="E23" s="74"/>
      <c r="F23" s="74"/>
    </row>
    <row r="24" spans="2:9" ht="18" x14ac:dyDescent="0.25">
      <c r="B24" s="181">
        <v>2</v>
      </c>
      <c r="C24" s="175"/>
      <c r="D24" s="180" t="s">
        <v>13</v>
      </c>
      <c r="E24" s="74"/>
      <c r="F24" s="74"/>
    </row>
    <row r="25" spans="2:9" ht="18" x14ac:dyDescent="0.25">
      <c r="B25" s="181">
        <v>3</v>
      </c>
      <c r="C25" s="175"/>
      <c r="D25" s="180" t="s">
        <v>14</v>
      </c>
      <c r="E25" s="75"/>
      <c r="F25" s="75"/>
    </row>
    <row r="26" spans="2:9" ht="18" x14ac:dyDescent="0.25">
      <c r="B26" s="178">
        <v>4</v>
      </c>
      <c r="C26" s="72"/>
      <c r="D26" s="179" t="s">
        <v>15</v>
      </c>
      <c r="E26" s="142"/>
      <c r="F26" s="142"/>
    </row>
    <row r="27" spans="2:9" ht="18" x14ac:dyDescent="0.25">
      <c r="B27" s="178">
        <v>5</v>
      </c>
      <c r="C27" s="72"/>
      <c r="D27" s="179" t="s">
        <v>16</v>
      </c>
      <c r="E27" s="78"/>
      <c r="F27" s="78"/>
    </row>
    <row r="28" spans="2:9" ht="18" x14ac:dyDescent="0.25">
      <c r="B28" s="178">
        <v>6</v>
      </c>
      <c r="C28" s="72"/>
      <c r="D28" s="179" t="s">
        <v>17</v>
      </c>
      <c r="E28" s="72"/>
      <c r="F28" s="72"/>
    </row>
    <row r="29" spans="2:9" ht="18" x14ac:dyDescent="0.25">
      <c r="B29" s="178">
        <v>7</v>
      </c>
      <c r="C29" s="72"/>
      <c r="D29" s="180" t="s">
        <v>18</v>
      </c>
      <c r="E29" s="175"/>
      <c r="F29" s="175"/>
    </row>
    <row r="30" spans="2:9" ht="18" x14ac:dyDescent="0.25">
      <c r="B30" s="181">
        <v>8</v>
      </c>
      <c r="C30" s="175"/>
      <c r="D30" s="180" t="s">
        <v>19</v>
      </c>
      <c r="E30" s="175"/>
      <c r="F30" s="176"/>
    </row>
    <row r="31" spans="2:9" ht="18" x14ac:dyDescent="0.25">
      <c r="B31" s="75"/>
      <c r="C31" s="75"/>
      <c r="D31" s="75"/>
      <c r="E31" s="68"/>
      <c r="F31" s="68"/>
    </row>
  </sheetData>
  <sheetProtection algorithmName="SHA-512" hashValue="xPdvP46+bixHvWXs3BHo0QO3NxgrpSH/jXQDJS8ex63khQoUU/hq6MlBn7hIH9za1/aYyPQy8RsqvyCwurlM2Q==" saltValue="lQ8YOvSsMlPkjiskPxvJJQ==" spinCount="100000" sheet="1" objects="1" scenarios="1"/>
  <printOptions horizontalCentered="1"/>
  <pageMargins left="0.7" right="0.7" top="1" bottom="0.75" header="0.3" footer="0.3"/>
  <pageSetup scale="50" orientation="portrait" r:id="rId1"/>
  <headerFooter>
    <oddHeader>&amp;C&amp;"Arial,Bold"&amp;16DHS DIVISON OF AGING SERVICES
UNIFORM COST METHODOLOGY
Cover 
SFY 2024</oddHeader>
    <oddFooter>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E65A6-304B-4FCB-B12D-3A36A2EF4067}">
  <sheetPr>
    <tabColor theme="0"/>
    <pageSetUpPr fitToPage="1"/>
  </sheetPr>
  <dimension ref="A1:G32"/>
  <sheetViews>
    <sheetView showGridLines="0" topLeftCell="A23" workbookViewId="0">
      <selection activeCell="C7" sqref="C7"/>
    </sheetView>
  </sheetViews>
  <sheetFormatPr defaultColWidth="8.7109375" defaultRowHeight="12.75" x14ac:dyDescent="0.2"/>
  <cols>
    <col min="1" max="1" width="8.7109375" style="70"/>
    <col min="2" max="2" width="28.5703125" style="70" customWidth="1"/>
    <col min="3" max="3" width="71.42578125" style="70" customWidth="1"/>
    <col min="4" max="16384" width="8.7109375" style="70"/>
  </cols>
  <sheetData>
    <row r="1" spans="1:5" x14ac:dyDescent="0.2">
      <c r="A1" s="360"/>
      <c r="B1" s="360"/>
      <c r="C1" s="360"/>
      <c r="D1" s="360"/>
    </row>
    <row r="2" spans="1:5" x14ac:dyDescent="0.2">
      <c r="A2" s="360"/>
      <c r="B2" s="360"/>
      <c r="C2" s="360"/>
      <c r="D2" s="360"/>
    </row>
    <row r="3" spans="1:5" x14ac:dyDescent="0.2">
      <c r="A3" s="360"/>
      <c r="B3" s="360"/>
      <c r="C3" s="360"/>
      <c r="D3" s="360"/>
    </row>
    <row r="4" spans="1:5" x14ac:dyDescent="0.2">
      <c r="A4" s="360"/>
      <c r="B4" s="360"/>
      <c r="C4" s="360"/>
      <c r="D4" s="360"/>
    </row>
    <row r="5" spans="1:5" x14ac:dyDescent="0.2">
      <c r="A5" s="360"/>
      <c r="B5" s="360"/>
      <c r="C5" s="360"/>
      <c r="D5" s="360"/>
    </row>
    <row r="6" spans="1:5" x14ac:dyDescent="0.2">
      <c r="A6" s="360"/>
      <c r="B6" s="360"/>
      <c r="C6" s="360"/>
      <c r="D6" s="360"/>
    </row>
    <row r="13" spans="1:5" ht="93.6" customHeight="1" x14ac:dyDescent="0.2">
      <c r="B13" s="358" t="s">
        <v>20</v>
      </c>
      <c r="C13" s="358"/>
      <c r="D13" s="171"/>
      <c r="E13" s="171"/>
    </row>
    <row r="15" spans="1:5" ht="15.75" x14ac:dyDescent="0.25">
      <c r="B15" s="172" t="s">
        <v>21</v>
      </c>
    </row>
    <row r="16" spans="1:5" ht="234.95" customHeight="1" x14ac:dyDescent="0.2">
      <c r="B16" s="361" t="s">
        <v>22</v>
      </c>
      <c r="C16" s="362"/>
    </row>
    <row r="17" spans="2:7" ht="16.5" customHeight="1" x14ac:dyDescent="0.2">
      <c r="B17" s="359"/>
      <c r="C17" s="359"/>
    </row>
    <row r="18" spans="2:7" ht="15.75" x14ac:dyDescent="0.25">
      <c r="B18" s="174" t="s">
        <v>23</v>
      </c>
    </row>
    <row r="19" spans="2:7" ht="15.75" x14ac:dyDescent="0.25">
      <c r="B19" s="79" t="s">
        <v>11</v>
      </c>
      <c r="C19" s="79" t="s">
        <v>24</v>
      </c>
      <c r="G19" s="173"/>
    </row>
    <row r="20" spans="2:7" ht="17.100000000000001" customHeight="1" x14ac:dyDescent="0.2">
      <c r="B20" s="69" t="s">
        <v>15</v>
      </c>
      <c r="C20" s="69" t="s">
        <v>25</v>
      </c>
    </row>
    <row r="21" spans="2:7" ht="15.6" customHeight="1" x14ac:dyDescent="0.2">
      <c r="B21" s="69" t="s">
        <v>16</v>
      </c>
      <c r="C21" s="69" t="s">
        <v>26</v>
      </c>
    </row>
    <row r="22" spans="2:7" ht="15" x14ac:dyDescent="0.2">
      <c r="B22" s="69" t="s">
        <v>18</v>
      </c>
      <c r="C22" s="69" t="s">
        <v>27</v>
      </c>
    </row>
    <row r="23" spans="2:7" ht="15" x14ac:dyDescent="0.2">
      <c r="B23" s="69" t="s">
        <v>19</v>
      </c>
      <c r="C23" s="69" t="s">
        <v>28</v>
      </c>
    </row>
    <row r="24" spans="2:7" ht="15" x14ac:dyDescent="0.2">
      <c r="B24" s="71"/>
      <c r="C24" s="71"/>
    </row>
    <row r="25" spans="2:7" ht="15.75" x14ac:dyDescent="0.25">
      <c r="B25" s="174" t="s">
        <v>29</v>
      </c>
      <c r="C25" s="71"/>
    </row>
    <row r="26" spans="2:7" ht="15.75" x14ac:dyDescent="0.25">
      <c r="B26" s="79" t="s">
        <v>30</v>
      </c>
      <c r="C26" s="79" t="s">
        <v>31</v>
      </c>
    </row>
    <row r="27" spans="2:7" ht="15.75" x14ac:dyDescent="0.25">
      <c r="B27" s="290" t="s">
        <v>32</v>
      </c>
      <c r="C27" s="69" t="s">
        <v>33</v>
      </c>
    </row>
    <row r="28" spans="2:7" ht="15.75" x14ac:dyDescent="0.25">
      <c r="B28" s="77" t="s">
        <v>34</v>
      </c>
      <c r="C28" s="69" t="s">
        <v>35</v>
      </c>
    </row>
    <row r="29" spans="2:7" ht="15.75" x14ac:dyDescent="0.25">
      <c r="B29" s="76" t="s">
        <v>36</v>
      </c>
      <c r="C29" s="69" t="s">
        <v>37</v>
      </c>
    </row>
    <row r="32" spans="2:7" ht="15" x14ac:dyDescent="0.2">
      <c r="B32" s="177" t="s">
        <v>38</v>
      </c>
    </row>
  </sheetData>
  <sheetProtection algorithmName="SHA-512" hashValue="OPsk+t6TOQgIBq9uAuSDKM/bPoprTSwq9a27+26SP2rWxjUxRp/zBlsvX8Agpp6Nmc98LO5ZgPZabxUpgiDjug==" saltValue="js/8Iz1O4UwdU6eJk2FINg==" spinCount="100000" sheet="1" objects="1" scenarios="1" formatColumns="0" formatRows="0"/>
  <mergeCells count="9">
    <mergeCell ref="B13:C13"/>
    <mergeCell ref="B17:C17"/>
    <mergeCell ref="A6:D6"/>
    <mergeCell ref="B16:C16"/>
    <mergeCell ref="A1:D1"/>
    <mergeCell ref="A2:D2"/>
    <mergeCell ref="A3:D3"/>
    <mergeCell ref="A4:D4"/>
    <mergeCell ref="A5:D5"/>
  </mergeCells>
  <printOptions horizontalCentered="1"/>
  <pageMargins left="0.7" right="0.7" top="1.25" bottom="0.75" header="0.3" footer="0.3"/>
  <pageSetup scale="78" orientation="portrait" r:id="rId1"/>
  <headerFooter>
    <oddHeader>&amp;C&amp;"Arial,Bold"&amp;16DHS DIVISION OF AGING SERVICES 
UNIFORM COST METHODOLOGY
Quick Start Guide
SFY 2024</oddHeader>
    <oddFooter>&amp;RPage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945D8-D528-47BD-BC81-2CD5A2DC23ED}">
  <sheetPr>
    <tabColor theme="0" tint="-0.499984740745262"/>
    <pageSetUpPr fitToPage="1"/>
  </sheetPr>
  <dimension ref="A1"/>
  <sheetViews>
    <sheetView showGridLines="0" workbookViewId="0">
      <selection activeCell="D23" sqref="D23"/>
    </sheetView>
  </sheetViews>
  <sheetFormatPr defaultRowHeight="12.75" x14ac:dyDescent="0.2"/>
  <sheetData/>
  <sheetProtection algorithmName="SHA-512" hashValue="FDrfN4OWYxF6kyQKA+7xSTsmebiLlRHltTcd7I9MiiKBvGD0vSiOpE5nP5EkweTSqMxjv8bAM2ib7hdqxXL60g==" saltValue="e6Mo9yRl6MZVw70qiDGT5g==" spinCount="100000" sheet="1" objects="1" scenarios="1" formatColumns="0" formatRows="0"/>
  <printOptions horizontalCentered="1"/>
  <pageMargins left="0.7" right="0.7" top="1.25" bottom="0.75" header="0.3" footer="0.3"/>
  <pageSetup orientation="portrait" r:id="rId1"/>
  <headerFooter>
    <oddHeader>&amp;C&amp;"Arial,Bold"&amp;16DHS DIVISON OF AGING SERVICES 
UNIFORM COST METHODOLOGY 
Inputs Label 
SFY 2024</oddHeader>
    <oddFooter>&amp;RPage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94149-A1D2-4648-91CD-B8F0EAE06E42}">
  <sheetPr syncVertical="1" syncRef="B6">
    <tabColor theme="4" tint="0.59999389629810485"/>
  </sheetPr>
  <dimension ref="A1:AI223"/>
  <sheetViews>
    <sheetView zoomScale="70" zoomScaleNormal="70" zoomScaleSheetLayoutView="80" workbookViewId="0">
      <pane xSplit="1" ySplit="5" topLeftCell="B6" activePane="bottomRight" state="frozen"/>
      <selection pane="topRight" activeCell="A30" sqref="A30"/>
      <selection pane="bottomLeft" activeCell="A30" sqref="A30"/>
      <selection pane="bottomRight" activeCell="H2" sqref="H2"/>
    </sheetView>
  </sheetViews>
  <sheetFormatPr defaultColWidth="9.85546875" defaultRowHeight="15" x14ac:dyDescent="0.2"/>
  <cols>
    <col min="1" max="1" width="79.28515625" style="149" bestFit="1" customWidth="1"/>
    <col min="2" max="2" width="31.140625" style="5" bestFit="1" customWidth="1"/>
    <col min="3" max="3" width="36.5703125" style="5" bestFit="1" customWidth="1"/>
    <col min="4" max="4" width="33.85546875" style="5" bestFit="1" customWidth="1"/>
    <col min="5" max="5" width="35.140625" style="5" bestFit="1" customWidth="1"/>
    <col min="6" max="6" width="16.28515625" style="5" customWidth="1"/>
    <col min="7" max="7" width="22.28515625" style="5" customWidth="1"/>
    <col min="8" max="8" width="19.5703125" style="5" customWidth="1"/>
    <col min="9" max="33" width="19" style="5" customWidth="1"/>
    <col min="34" max="34" width="3.28515625" style="5" customWidth="1"/>
    <col min="35" max="35" width="42.28515625" style="2" customWidth="1"/>
    <col min="36" max="36" width="8.7109375" style="6" customWidth="1"/>
    <col min="37" max="38" width="11" style="6" customWidth="1"/>
    <col min="39" max="40" width="9.85546875" style="6" customWidth="1"/>
    <col min="41" max="41" width="8.7109375" style="6" customWidth="1"/>
    <col min="42" max="43" width="9.85546875" style="6" customWidth="1"/>
    <col min="44" max="44" width="8.7109375" style="6" customWidth="1"/>
    <col min="45" max="46" width="9.85546875" style="6" customWidth="1"/>
    <col min="47" max="47" width="8.7109375" style="6" customWidth="1"/>
    <col min="48" max="49" width="9.85546875" style="6" customWidth="1"/>
    <col min="50" max="50" width="8.7109375" style="6" customWidth="1"/>
    <col min="51" max="52" width="9.85546875" style="6" customWidth="1"/>
    <col min="53" max="53" width="8.7109375" style="6" customWidth="1"/>
    <col min="54" max="55" width="9.85546875" style="6" customWidth="1"/>
    <col min="56" max="56" width="8.7109375" style="6" customWidth="1"/>
    <col min="57" max="58" width="9.85546875" style="6" customWidth="1"/>
    <col min="59" max="59" width="8.7109375" style="6" customWidth="1"/>
    <col min="60" max="60" width="9.85546875" style="6" customWidth="1"/>
    <col min="61" max="61" width="8.7109375" style="6" customWidth="1"/>
    <col min="62" max="62" width="11" style="6" customWidth="1"/>
    <col min="63" max="64" width="7.5703125" style="6" customWidth="1"/>
    <col min="65" max="65" width="11" style="6" customWidth="1"/>
    <col min="66" max="66" width="8.7109375" style="6" customWidth="1"/>
    <col min="67" max="68" width="11" style="6" customWidth="1"/>
    <col min="69" max="70" width="9.85546875" style="6" customWidth="1"/>
    <col min="71" max="71" width="8.7109375" style="6" customWidth="1"/>
    <col min="72" max="73" width="9.85546875" style="6" customWidth="1"/>
    <col min="74" max="74" width="8.7109375" style="6" customWidth="1"/>
    <col min="75" max="76" width="9.85546875" style="6" customWidth="1"/>
    <col min="77" max="77" width="8.7109375" style="6" customWidth="1"/>
    <col min="78" max="16302" width="9.85546875" style="6"/>
    <col min="16303" max="16303" width="9.85546875" style="6" bestFit="1"/>
    <col min="16304" max="16384" width="9.85546875" style="6"/>
  </cols>
  <sheetData>
    <row r="1" spans="1:34" ht="33.75" customHeight="1" x14ac:dyDescent="0.3">
      <c r="A1" s="291" t="s">
        <v>39</v>
      </c>
      <c r="B1" s="3"/>
      <c r="C1" s="4"/>
      <c r="D1" s="3"/>
      <c r="E1" s="3"/>
      <c r="F1" s="3"/>
      <c r="G1" s="3"/>
      <c r="H1" s="97" t="s">
        <v>40</v>
      </c>
      <c r="I1" s="97" t="s">
        <v>41</v>
      </c>
      <c r="J1" s="97" t="s">
        <v>42</v>
      </c>
      <c r="K1" s="97" t="s">
        <v>43</v>
      </c>
      <c r="L1" s="97" t="s">
        <v>44</v>
      </c>
      <c r="M1" s="97" t="s">
        <v>45</v>
      </c>
      <c r="N1" s="97" t="s">
        <v>46</v>
      </c>
      <c r="O1" s="97" t="s">
        <v>47</v>
      </c>
      <c r="P1" s="97" t="s">
        <v>48</v>
      </c>
      <c r="Q1" s="97" t="s">
        <v>49</v>
      </c>
      <c r="R1" s="97" t="s">
        <v>50</v>
      </c>
      <c r="S1" s="97" t="s">
        <v>51</v>
      </c>
      <c r="T1" s="97" t="s">
        <v>52</v>
      </c>
      <c r="U1" s="97" t="s">
        <v>53</v>
      </c>
      <c r="V1" s="97" t="s">
        <v>54</v>
      </c>
      <c r="W1" s="97" t="s">
        <v>55</v>
      </c>
      <c r="X1" s="97" t="s">
        <v>56</v>
      </c>
      <c r="Y1" s="97" t="s">
        <v>57</v>
      </c>
      <c r="Z1" s="97" t="s">
        <v>58</v>
      </c>
      <c r="AA1" s="97" t="s">
        <v>59</v>
      </c>
      <c r="AB1" s="97" t="s">
        <v>60</v>
      </c>
      <c r="AC1" s="97" t="s">
        <v>61</v>
      </c>
      <c r="AD1" s="97" t="s">
        <v>62</v>
      </c>
      <c r="AE1" s="97" t="s">
        <v>63</v>
      </c>
      <c r="AF1" s="97" t="s">
        <v>64</v>
      </c>
      <c r="AG1" s="184"/>
    </row>
    <row r="2" spans="1:34" s="1" customFormat="1" ht="38.25" customHeight="1" x14ac:dyDescent="0.25">
      <c r="A2" s="368" t="s">
        <v>65</v>
      </c>
      <c r="B2" s="373" t="s">
        <v>66</v>
      </c>
      <c r="C2" s="366" t="s">
        <v>67</v>
      </c>
      <c r="D2" s="366" t="s">
        <v>68</v>
      </c>
      <c r="E2" s="368" t="s">
        <v>69</v>
      </c>
      <c r="F2" s="366" t="s">
        <v>70</v>
      </c>
      <c r="G2" s="368" t="s">
        <v>71</v>
      </c>
      <c r="H2" s="311" t="s">
        <v>72</v>
      </c>
      <c r="I2" s="311" t="s">
        <v>72</v>
      </c>
      <c r="J2" s="311" t="s">
        <v>72</v>
      </c>
      <c r="K2" s="311" t="s">
        <v>72</v>
      </c>
      <c r="L2" s="311" t="s">
        <v>72</v>
      </c>
      <c r="M2" s="311" t="s">
        <v>72</v>
      </c>
      <c r="N2" s="311" t="s">
        <v>72</v>
      </c>
      <c r="O2" s="311" t="s">
        <v>72</v>
      </c>
      <c r="P2" s="311" t="s">
        <v>72</v>
      </c>
      <c r="Q2" s="311" t="s">
        <v>72</v>
      </c>
      <c r="R2" s="311" t="s">
        <v>72</v>
      </c>
      <c r="S2" s="311" t="s">
        <v>72</v>
      </c>
      <c r="T2" s="311" t="s">
        <v>72</v>
      </c>
      <c r="U2" s="311" t="s">
        <v>72</v>
      </c>
      <c r="V2" s="311" t="s">
        <v>72</v>
      </c>
      <c r="W2" s="311" t="s">
        <v>72</v>
      </c>
      <c r="X2" s="311" t="s">
        <v>72</v>
      </c>
      <c r="Y2" s="311" t="s">
        <v>72</v>
      </c>
      <c r="Z2" s="311" t="s">
        <v>72</v>
      </c>
      <c r="AA2" s="311" t="s">
        <v>72</v>
      </c>
      <c r="AB2" s="311" t="s">
        <v>72</v>
      </c>
      <c r="AC2" s="311" t="s">
        <v>72</v>
      </c>
      <c r="AD2" s="311" t="s">
        <v>72</v>
      </c>
      <c r="AE2" s="311" t="s">
        <v>72</v>
      </c>
      <c r="AF2" s="311" t="s">
        <v>72</v>
      </c>
      <c r="AG2" s="188" t="s">
        <v>73</v>
      </c>
      <c r="AH2" s="96"/>
    </row>
    <row r="3" spans="1:34" s="2" customFormat="1" ht="27" customHeight="1" x14ac:dyDescent="0.2">
      <c r="A3" s="368"/>
      <c r="B3" s="373"/>
      <c r="C3" s="366"/>
      <c r="D3" s="366"/>
      <c r="E3" s="368"/>
      <c r="F3" s="366"/>
      <c r="G3" s="368"/>
      <c r="H3" s="370" t="s">
        <v>74</v>
      </c>
      <c r="I3" s="363" t="s">
        <v>74</v>
      </c>
      <c r="J3" s="364" t="s">
        <v>74</v>
      </c>
      <c r="K3" s="364" t="s">
        <v>74</v>
      </c>
      <c r="L3" s="364" t="s">
        <v>74</v>
      </c>
      <c r="M3" s="364" t="s">
        <v>74</v>
      </c>
      <c r="N3" s="364" t="s">
        <v>74</v>
      </c>
      <c r="O3" s="364" t="s">
        <v>74</v>
      </c>
      <c r="P3" s="363" t="s">
        <v>74</v>
      </c>
      <c r="Q3" s="363" t="s">
        <v>74</v>
      </c>
      <c r="R3" s="363" t="s">
        <v>74</v>
      </c>
      <c r="S3" s="363" t="s">
        <v>74</v>
      </c>
      <c r="T3" s="363" t="s">
        <v>74</v>
      </c>
      <c r="U3" s="363" t="s">
        <v>74</v>
      </c>
      <c r="V3" s="363" t="s">
        <v>74</v>
      </c>
      <c r="W3" s="363" t="s">
        <v>74</v>
      </c>
      <c r="X3" s="363" t="s">
        <v>74</v>
      </c>
      <c r="Y3" s="363" t="s">
        <v>74</v>
      </c>
      <c r="Z3" s="363" t="s">
        <v>74</v>
      </c>
      <c r="AA3" s="363" t="s">
        <v>74</v>
      </c>
      <c r="AB3" s="363" t="s">
        <v>74</v>
      </c>
      <c r="AC3" s="363" t="s">
        <v>74</v>
      </c>
      <c r="AD3" s="363" t="s">
        <v>74</v>
      </c>
      <c r="AE3" s="363" t="s">
        <v>74</v>
      </c>
      <c r="AF3" s="363" t="s">
        <v>74</v>
      </c>
      <c r="AG3" s="363" t="s">
        <v>75</v>
      </c>
      <c r="AH3" s="4"/>
    </row>
    <row r="4" spans="1:34" s="2" customFormat="1" ht="81" customHeight="1" x14ac:dyDescent="0.2">
      <c r="A4" s="368"/>
      <c r="B4" s="373"/>
      <c r="C4" s="366"/>
      <c r="D4" s="366"/>
      <c r="E4" s="369"/>
      <c r="F4" s="367"/>
      <c r="G4" s="369"/>
      <c r="H4" s="371"/>
      <c r="I4" s="372"/>
      <c r="J4" s="365"/>
      <c r="K4" s="365"/>
      <c r="L4" s="365"/>
      <c r="M4" s="365"/>
      <c r="N4" s="365"/>
      <c r="O4" s="365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4"/>
    </row>
    <row r="5" spans="1:34" ht="0.75" customHeight="1" x14ac:dyDescent="0.3">
      <c r="A5" s="11" t="s">
        <v>76</v>
      </c>
      <c r="B5" s="9"/>
      <c r="C5" s="8"/>
      <c r="D5" s="8"/>
      <c r="E5" s="7"/>
      <c r="F5" s="8"/>
      <c r="G5" s="10"/>
      <c r="H5" s="8"/>
      <c r="I5" s="7"/>
      <c r="J5" s="10"/>
      <c r="K5" s="10"/>
      <c r="L5" s="10"/>
      <c r="M5" s="10"/>
      <c r="N5" s="10"/>
      <c r="O5" s="10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0"/>
    </row>
    <row r="6" spans="1:34" s="102" customFormat="1" ht="18.75" customHeight="1" x14ac:dyDescent="0.3">
      <c r="A6" s="291" t="s">
        <v>76</v>
      </c>
      <c r="B6" s="292">
        <v>0</v>
      </c>
      <c r="C6" s="293">
        <v>0</v>
      </c>
      <c r="D6" s="294">
        <v>0</v>
      </c>
      <c r="E6" s="295">
        <v>0</v>
      </c>
      <c r="F6" s="296">
        <v>0</v>
      </c>
      <c r="G6" s="297">
        <v>0</v>
      </c>
      <c r="H6" s="296">
        <v>0</v>
      </c>
      <c r="I6" s="298">
        <v>0</v>
      </c>
      <c r="J6" s="296">
        <v>0</v>
      </c>
      <c r="K6" s="296">
        <v>0</v>
      </c>
      <c r="L6" s="296">
        <v>0</v>
      </c>
      <c r="M6" s="296">
        <v>0</v>
      </c>
      <c r="N6" s="296">
        <v>0</v>
      </c>
      <c r="O6" s="296">
        <v>0</v>
      </c>
      <c r="P6" s="298">
        <v>0</v>
      </c>
      <c r="Q6" s="298">
        <v>0</v>
      </c>
      <c r="R6" s="298">
        <v>0</v>
      </c>
      <c r="S6" s="298">
        <v>0</v>
      </c>
      <c r="T6" s="298">
        <v>0</v>
      </c>
      <c r="U6" s="298">
        <v>0</v>
      </c>
      <c r="V6" s="298">
        <v>0</v>
      </c>
      <c r="W6" s="298">
        <v>0</v>
      </c>
      <c r="X6" s="298">
        <v>0</v>
      </c>
      <c r="Y6" s="298">
        <v>0</v>
      </c>
      <c r="Z6" s="298">
        <v>0</v>
      </c>
      <c r="AA6" s="298">
        <v>0</v>
      </c>
      <c r="AB6" s="298">
        <v>0</v>
      </c>
      <c r="AC6" s="298">
        <v>0</v>
      </c>
      <c r="AD6" s="298">
        <v>0</v>
      </c>
      <c r="AE6" s="298">
        <v>0</v>
      </c>
      <c r="AF6" s="298">
        <v>0</v>
      </c>
      <c r="AG6" s="185">
        <f t="shared" ref="AG6:AG30" si="0">E6-SUM(F6,G6,H6,I6,J6,K6,M6,L6,M6,N6,O6,P6,Q6,R6,S6,T6,U6,V6,W6,X6,Y6,Z6,AA6,AB6,AC6,AD6,AE6,AF6)</f>
        <v>0</v>
      </c>
      <c r="AH6" s="101"/>
    </row>
    <row r="7" spans="1:34" s="102" customFormat="1" ht="18.75" customHeight="1" x14ac:dyDescent="0.3">
      <c r="A7" s="291" t="s">
        <v>76</v>
      </c>
      <c r="B7" s="292">
        <v>0</v>
      </c>
      <c r="C7" s="293">
        <v>0</v>
      </c>
      <c r="D7" s="294">
        <v>0</v>
      </c>
      <c r="E7" s="295">
        <v>0</v>
      </c>
      <c r="F7" s="299">
        <v>0</v>
      </c>
      <c r="G7" s="297">
        <v>0</v>
      </c>
      <c r="H7" s="296">
        <v>0</v>
      </c>
      <c r="I7" s="298">
        <v>0</v>
      </c>
      <c r="J7" s="296">
        <v>0</v>
      </c>
      <c r="K7" s="296">
        <v>0</v>
      </c>
      <c r="L7" s="296">
        <v>0</v>
      </c>
      <c r="M7" s="296">
        <v>0</v>
      </c>
      <c r="N7" s="296">
        <v>0</v>
      </c>
      <c r="O7" s="296">
        <v>0</v>
      </c>
      <c r="P7" s="298">
        <v>0</v>
      </c>
      <c r="Q7" s="298">
        <v>0</v>
      </c>
      <c r="R7" s="298">
        <v>0</v>
      </c>
      <c r="S7" s="298">
        <v>0</v>
      </c>
      <c r="T7" s="298">
        <v>0</v>
      </c>
      <c r="U7" s="298">
        <v>0</v>
      </c>
      <c r="V7" s="298">
        <v>0</v>
      </c>
      <c r="W7" s="298">
        <v>0</v>
      </c>
      <c r="X7" s="298">
        <v>0</v>
      </c>
      <c r="Y7" s="298">
        <v>0</v>
      </c>
      <c r="Z7" s="298">
        <v>0</v>
      </c>
      <c r="AA7" s="298">
        <v>0</v>
      </c>
      <c r="AB7" s="298">
        <v>0</v>
      </c>
      <c r="AC7" s="298">
        <v>0</v>
      </c>
      <c r="AD7" s="298">
        <v>0</v>
      </c>
      <c r="AE7" s="298">
        <v>0</v>
      </c>
      <c r="AF7" s="298">
        <v>0</v>
      </c>
      <c r="AG7" s="185">
        <f t="shared" si="0"/>
        <v>0</v>
      </c>
      <c r="AH7" s="101"/>
    </row>
    <row r="8" spans="1:34" s="102" customFormat="1" ht="18.75" customHeight="1" x14ac:dyDescent="0.3">
      <c r="A8" s="291" t="s">
        <v>76</v>
      </c>
      <c r="B8" s="292">
        <v>0</v>
      </c>
      <c r="C8" s="293">
        <v>0</v>
      </c>
      <c r="D8" s="294">
        <v>0</v>
      </c>
      <c r="E8" s="295">
        <v>0</v>
      </c>
      <c r="F8" s="299">
        <v>0</v>
      </c>
      <c r="G8" s="297">
        <v>0</v>
      </c>
      <c r="H8" s="296">
        <v>0</v>
      </c>
      <c r="I8" s="298">
        <v>0</v>
      </c>
      <c r="J8" s="296">
        <v>0</v>
      </c>
      <c r="K8" s="296">
        <v>0</v>
      </c>
      <c r="L8" s="296">
        <v>0</v>
      </c>
      <c r="M8" s="296">
        <v>0</v>
      </c>
      <c r="N8" s="296">
        <v>0</v>
      </c>
      <c r="O8" s="296">
        <v>0</v>
      </c>
      <c r="P8" s="298">
        <v>0</v>
      </c>
      <c r="Q8" s="298">
        <v>0</v>
      </c>
      <c r="R8" s="298">
        <v>0</v>
      </c>
      <c r="S8" s="298">
        <v>0</v>
      </c>
      <c r="T8" s="298">
        <v>0</v>
      </c>
      <c r="U8" s="298">
        <v>0</v>
      </c>
      <c r="V8" s="298">
        <v>0</v>
      </c>
      <c r="W8" s="298">
        <v>0</v>
      </c>
      <c r="X8" s="298">
        <v>0</v>
      </c>
      <c r="Y8" s="298">
        <v>0</v>
      </c>
      <c r="Z8" s="298">
        <v>0</v>
      </c>
      <c r="AA8" s="298">
        <v>0</v>
      </c>
      <c r="AB8" s="298">
        <v>0</v>
      </c>
      <c r="AC8" s="298">
        <v>0</v>
      </c>
      <c r="AD8" s="298">
        <v>0</v>
      </c>
      <c r="AE8" s="298">
        <v>0</v>
      </c>
      <c r="AF8" s="298">
        <v>0</v>
      </c>
      <c r="AG8" s="185">
        <f t="shared" si="0"/>
        <v>0</v>
      </c>
      <c r="AH8" s="101"/>
    </row>
    <row r="9" spans="1:34" s="102" customFormat="1" ht="18.75" customHeight="1" x14ac:dyDescent="0.3">
      <c r="A9" s="291" t="s">
        <v>76</v>
      </c>
      <c r="B9" s="292">
        <v>0</v>
      </c>
      <c r="C9" s="293">
        <v>0</v>
      </c>
      <c r="D9" s="294">
        <v>0</v>
      </c>
      <c r="E9" s="295">
        <v>0</v>
      </c>
      <c r="F9" s="299">
        <v>0</v>
      </c>
      <c r="G9" s="297">
        <v>0</v>
      </c>
      <c r="H9" s="296">
        <v>0</v>
      </c>
      <c r="I9" s="296">
        <v>0</v>
      </c>
      <c r="J9" s="296">
        <v>0</v>
      </c>
      <c r="K9" s="296">
        <v>0</v>
      </c>
      <c r="L9" s="296">
        <v>0</v>
      </c>
      <c r="M9" s="296">
        <v>0</v>
      </c>
      <c r="N9" s="296">
        <v>0</v>
      </c>
      <c r="O9" s="296">
        <v>0</v>
      </c>
      <c r="P9" s="298">
        <v>0</v>
      </c>
      <c r="Q9" s="298">
        <v>0</v>
      </c>
      <c r="R9" s="298">
        <v>0</v>
      </c>
      <c r="S9" s="298">
        <v>0</v>
      </c>
      <c r="T9" s="298">
        <v>0</v>
      </c>
      <c r="U9" s="298">
        <v>0</v>
      </c>
      <c r="V9" s="298">
        <v>0</v>
      </c>
      <c r="W9" s="298">
        <v>0</v>
      </c>
      <c r="X9" s="298">
        <v>0</v>
      </c>
      <c r="Y9" s="298">
        <v>0</v>
      </c>
      <c r="Z9" s="298">
        <v>0</v>
      </c>
      <c r="AA9" s="298">
        <v>0</v>
      </c>
      <c r="AB9" s="298">
        <v>0</v>
      </c>
      <c r="AC9" s="298">
        <v>0</v>
      </c>
      <c r="AD9" s="298">
        <v>0</v>
      </c>
      <c r="AE9" s="298">
        <v>0</v>
      </c>
      <c r="AF9" s="298">
        <v>0</v>
      </c>
      <c r="AG9" s="185">
        <f t="shared" si="0"/>
        <v>0</v>
      </c>
      <c r="AH9" s="101"/>
    </row>
    <row r="10" spans="1:34" s="102" customFormat="1" ht="18.75" customHeight="1" x14ac:dyDescent="0.3">
      <c r="A10" s="291" t="s">
        <v>76</v>
      </c>
      <c r="B10" s="292">
        <v>0</v>
      </c>
      <c r="C10" s="293">
        <v>0</v>
      </c>
      <c r="D10" s="294">
        <v>0</v>
      </c>
      <c r="E10" s="295">
        <v>0</v>
      </c>
      <c r="F10" s="299">
        <v>0</v>
      </c>
      <c r="G10" s="297">
        <v>0</v>
      </c>
      <c r="H10" s="296">
        <v>0</v>
      </c>
      <c r="I10" s="296">
        <v>0</v>
      </c>
      <c r="J10" s="296">
        <v>0</v>
      </c>
      <c r="K10" s="296">
        <v>0</v>
      </c>
      <c r="L10" s="296">
        <v>0</v>
      </c>
      <c r="M10" s="296">
        <v>0</v>
      </c>
      <c r="N10" s="296">
        <v>0</v>
      </c>
      <c r="O10" s="296">
        <v>0</v>
      </c>
      <c r="P10" s="298">
        <v>0</v>
      </c>
      <c r="Q10" s="298">
        <v>0</v>
      </c>
      <c r="R10" s="298">
        <v>0</v>
      </c>
      <c r="S10" s="298">
        <v>0</v>
      </c>
      <c r="T10" s="298">
        <v>0</v>
      </c>
      <c r="U10" s="298">
        <v>0</v>
      </c>
      <c r="V10" s="298">
        <v>0</v>
      </c>
      <c r="W10" s="298">
        <v>0</v>
      </c>
      <c r="X10" s="298">
        <v>0</v>
      </c>
      <c r="Y10" s="298">
        <v>0</v>
      </c>
      <c r="Z10" s="298">
        <v>0</v>
      </c>
      <c r="AA10" s="298">
        <v>0</v>
      </c>
      <c r="AB10" s="298">
        <v>0</v>
      </c>
      <c r="AC10" s="298">
        <v>0</v>
      </c>
      <c r="AD10" s="298">
        <v>0</v>
      </c>
      <c r="AE10" s="298">
        <v>0</v>
      </c>
      <c r="AF10" s="298">
        <v>0</v>
      </c>
      <c r="AG10" s="185">
        <f t="shared" si="0"/>
        <v>0</v>
      </c>
      <c r="AH10" s="101"/>
    </row>
    <row r="11" spans="1:34" s="102" customFormat="1" ht="18.75" customHeight="1" x14ac:dyDescent="0.3">
      <c r="A11" s="291" t="s">
        <v>76</v>
      </c>
      <c r="B11" s="292">
        <v>0</v>
      </c>
      <c r="C11" s="293">
        <v>0</v>
      </c>
      <c r="D11" s="294">
        <v>0</v>
      </c>
      <c r="E11" s="295">
        <v>0</v>
      </c>
      <c r="F11" s="299">
        <v>0</v>
      </c>
      <c r="G11" s="297">
        <v>0</v>
      </c>
      <c r="H11" s="296">
        <v>0</v>
      </c>
      <c r="I11" s="296">
        <v>0</v>
      </c>
      <c r="J11" s="296">
        <v>0</v>
      </c>
      <c r="K11" s="296">
        <v>0</v>
      </c>
      <c r="L11" s="296">
        <v>0</v>
      </c>
      <c r="M11" s="296">
        <v>0</v>
      </c>
      <c r="N11" s="296">
        <v>0</v>
      </c>
      <c r="O11" s="296">
        <v>0</v>
      </c>
      <c r="P11" s="298">
        <v>0</v>
      </c>
      <c r="Q11" s="298">
        <v>0</v>
      </c>
      <c r="R11" s="298">
        <v>0</v>
      </c>
      <c r="S11" s="298">
        <v>0</v>
      </c>
      <c r="T11" s="298">
        <v>0</v>
      </c>
      <c r="U11" s="298">
        <v>0</v>
      </c>
      <c r="V11" s="298">
        <v>0</v>
      </c>
      <c r="W11" s="298">
        <v>0</v>
      </c>
      <c r="X11" s="298">
        <v>0</v>
      </c>
      <c r="Y11" s="298">
        <v>0</v>
      </c>
      <c r="Z11" s="298">
        <v>0</v>
      </c>
      <c r="AA11" s="298">
        <v>0</v>
      </c>
      <c r="AB11" s="298">
        <v>0</v>
      </c>
      <c r="AC11" s="298">
        <v>0</v>
      </c>
      <c r="AD11" s="298">
        <v>0</v>
      </c>
      <c r="AE11" s="298">
        <v>0</v>
      </c>
      <c r="AF11" s="298">
        <v>0</v>
      </c>
      <c r="AG11" s="185">
        <f t="shared" si="0"/>
        <v>0</v>
      </c>
      <c r="AH11" s="101"/>
    </row>
    <row r="12" spans="1:34" s="102" customFormat="1" ht="18.75" customHeight="1" x14ac:dyDescent="0.3">
      <c r="A12" s="291" t="s">
        <v>76</v>
      </c>
      <c r="B12" s="292">
        <v>0</v>
      </c>
      <c r="C12" s="293">
        <v>0</v>
      </c>
      <c r="D12" s="294">
        <v>0</v>
      </c>
      <c r="E12" s="295">
        <v>0</v>
      </c>
      <c r="F12" s="299">
        <v>0</v>
      </c>
      <c r="G12" s="297">
        <v>0</v>
      </c>
      <c r="H12" s="296">
        <v>0</v>
      </c>
      <c r="I12" s="296">
        <v>0</v>
      </c>
      <c r="J12" s="296">
        <v>0</v>
      </c>
      <c r="K12" s="296">
        <v>0</v>
      </c>
      <c r="L12" s="296">
        <v>0</v>
      </c>
      <c r="M12" s="296">
        <v>0</v>
      </c>
      <c r="N12" s="296">
        <v>0</v>
      </c>
      <c r="O12" s="296">
        <v>0</v>
      </c>
      <c r="P12" s="298">
        <v>0</v>
      </c>
      <c r="Q12" s="298">
        <v>0</v>
      </c>
      <c r="R12" s="298">
        <v>0</v>
      </c>
      <c r="S12" s="298">
        <v>0</v>
      </c>
      <c r="T12" s="298">
        <v>0</v>
      </c>
      <c r="U12" s="298">
        <v>0</v>
      </c>
      <c r="V12" s="298">
        <v>0</v>
      </c>
      <c r="W12" s="298">
        <v>0</v>
      </c>
      <c r="X12" s="298">
        <v>0</v>
      </c>
      <c r="Y12" s="298">
        <v>0</v>
      </c>
      <c r="Z12" s="298">
        <v>0</v>
      </c>
      <c r="AA12" s="298">
        <v>0</v>
      </c>
      <c r="AB12" s="298">
        <v>0</v>
      </c>
      <c r="AC12" s="298">
        <v>0</v>
      </c>
      <c r="AD12" s="298">
        <v>0</v>
      </c>
      <c r="AE12" s="298">
        <v>0</v>
      </c>
      <c r="AF12" s="298">
        <v>0</v>
      </c>
      <c r="AG12" s="185">
        <f t="shared" si="0"/>
        <v>0</v>
      </c>
      <c r="AH12" s="101"/>
    </row>
    <row r="13" spans="1:34" s="102" customFormat="1" ht="18.75" customHeight="1" x14ac:dyDescent="0.3">
      <c r="A13" s="291" t="s">
        <v>76</v>
      </c>
      <c r="B13" s="292">
        <v>0</v>
      </c>
      <c r="C13" s="293">
        <v>0</v>
      </c>
      <c r="D13" s="294">
        <v>0</v>
      </c>
      <c r="E13" s="295">
        <v>0</v>
      </c>
      <c r="F13" s="299">
        <v>0</v>
      </c>
      <c r="G13" s="297">
        <v>0</v>
      </c>
      <c r="H13" s="296">
        <v>0</v>
      </c>
      <c r="I13" s="296">
        <v>0</v>
      </c>
      <c r="J13" s="296">
        <v>0</v>
      </c>
      <c r="K13" s="296">
        <v>0</v>
      </c>
      <c r="L13" s="296">
        <v>0</v>
      </c>
      <c r="M13" s="296">
        <v>0</v>
      </c>
      <c r="N13" s="296">
        <v>0</v>
      </c>
      <c r="O13" s="296">
        <v>0</v>
      </c>
      <c r="P13" s="298">
        <v>0</v>
      </c>
      <c r="Q13" s="298">
        <v>0</v>
      </c>
      <c r="R13" s="298">
        <v>0</v>
      </c>
      <c r="S13" s="298">
        <v>0</v>
      </c>
      <c r="T13" s="298">
        <v>0</v>
      </c>
      <c r="U13" s="298">
        <v>0</v>
      </c>
      <c r="V13" s="298">
        <v>0</v>
      </c>
      <c r="W13" s="298">
        <v>0</v>
      </c>
      <c r="X13" s="298">
        <v>0</v>
      </c>
      <c r="Y13" s="298">
        <v>0</v>
      </c>
      <c r="Z13" s="298">
        <v>0</v>
      </c>
      <c r="AA13" s="298">
        <v>0</v>
      </c>
      <c r="AB13" s="298">
        <v>0</v>
      </c>
      <c r="AC13" s="298">
        <v>0</v>
      </c>
      <c r="AD13" s="298">
        <v>0</v>
      </c>
      <c r="AE13" s="298">
        <v>0</v>
      </c>
      <c r="AF13" s="298">
        <v>0</v>
      </c>
      <c r="AG13" s="185">
        <f t="shared" si="0"/>
        <v>0</v>
      </c>
      <c r="AH13" s="101"/>
    </row>
    <row r="14" spans="1:34" s="102" customFormat="1" ht="18.75" customHeight="1" x14ac:dyDescent="0.3">
      <c r="A14" s="291" t="s">
        <v>76</v>
      </c>
      <c r="B14" s="292">
        <v>0</v>
      </c>
      <c r="C14" s="293">
        <v>0</v>
      </c>
      <c r="D14" s="294">
        <v>0</v>
      </c>
      <c r="E14" s="295">
        <v>0</v>
      </c>
      <c r="F14" s="299">
        <v>0</v>
      </c>
      <c r="G14" s="297">
        <v>0</v>
      </c>
      <c r="H14" s="296">
        <v>0</v>
      </c>
      <c r="I14" s="296">
        <v>0</v>
      </c>
      <c r="J14" s="296">
        <v>0</v>
      </c>
      <c r="K14" s="296">
        <v>0</v>
      </c>
      <c r="L14" s="296">
        <v>0</v>
      </c>
      <c r="M14" s="296">
        <v>0</v>
      </c>
      <c r="N14" s="296">
        <v>0</v>
      </c>
      <c r="O14" s="296">
        <v>0</v>
      </c>
      <c r="P14" s="298">
        <v>0</v>
      </c>
      <c r="Q14" s="298">
        <v>0</v>
      </c>
      <c r="R14" s="298">
        <v>0</v>
      </c>
      <c r="S14" s="298">
        <v>0</v>
      </c>
      <c r="T14" s="298">
        <v>0</v>
      </c>
      <c r="U14" s="298">
        <v>0</v>
      </c>
      <c r="V14" s="298">
        <v>0</v>
      </c>
      <c r="W14" s="298">
        <v>0</v>
      </c>
      <c r="X14" s="298">
        <v>0</v>
      </c>
      <c r="Y14" s="298">
        <v>0</v>
      </c>
      <c r="Z14" s="298">
        <v>0</v>
      </c>
      <c r="AA14" s="298">
        <v>0</v>
      </c>
      <c r="AB14" s="298">
        <v>0</v>
      </c>
      <c r="AC14" s="298">
        <v>0</v>
      </c>
      <c r="AD14" s="298">
        <v>0</v>
      </c>
      <c r="AE14" s="298">
        <v>0</v>
      </c>
      <c r="AF14" s="298">
        <v>0</v>
      </c>
      <c r="AG14" s="185">
        <f t="shared" si="0"/>
        <v>0</v>
      </c>
      <c r="AH14" s="101"/>
    </row>
    <row r="15" spans="1:34" s="102" customFormat="1" ht="18.75" customHeight="1" x14ac:dyDescent="0.3">
      <c r="A15" s="291" t="s">
        <v>76</v>
      </c>
      <c r="B15" s="292">
        <v>0</v>
      </c>
      <c r="C15" s="293">
        <v>0</v>
      </c>
      <c r="D15" s="294">
        <v>0</v>
      </c>
      <c r="E15" s="295">
        <v>0</v>
      </c>
      <c r="F15" s="299">
        <v>0</v>
      </c>
      <c r="G15" s="297">
        <v>0</v>
      </c>
      <c r="H15" s="296">
        <v>0</v>
      </c>
      <c r="I15" s="296">
        <v>0</v>
      </c>
      <c r="J15" s="296">
        <v>0</v>
      </c>
      <c r="K15" s="296">
        <v>0</v>
      </c>
      <c r="L15" s="296">
        <v>0</v>
      </c>
      <c r="M15" s="296">
        <v>0</v>
      </c>
      <c r="N15" s="296">
        <v>0</v>
      </c>
      <c r="O15" s="296">
        <v>0</v>
      </c>
      <c r="P15" s="298">
        <v>0</v>
      </c>
      <c r="Q15" s="298">
        <v>0</v>
      </c>
      <c r="R15" s="298">
        <v>0</v>
      </c>
      <c r="S15" s="298">
        <v>0</v>
      </c>
      <c r="T15" s="298">
        <v>0</v>
      </c>
      <c r="U15" s="298">
        <v>0</v>
      </c>
      <c r="V15" s="298">
        <v>0</v>
      </c>
      <c r="W15" s="298">
        <v>0</v>
      </c>
      <c r="X15" s="298">
        <v>0</v>
      </c>
      <c r="Y15" s="298">
        <v>0</v>
      </c>
      <c r="Z15" s="298">
        <v>0</v>
      </c>
      <c r="AA15" s="298">
        <v>0</v>
      </c>
      <c r="AB15" s="298">
        <v>0</v>
      </c>
      <c r="AC15" s="298">
        <v>0</v>
      </c>
      <c r="AD15" s="298">
        <v>0</v>
      </c>
      <c r="AE15" s="298">
        <v>0</v>
      </c>
      <c r="AF15" s="298">
        <v>0</v>
      </c>
      <c r="AG15" s="185">
        <f t="shared" si="0"/>
        <v>0</v>
      </c>
      <c r="AH15" s="101"/>
    </row>
    <row r="16" spans="1:34" s="102" customFormat="1" ht="18.75" x14ac:dyDescent="0.3">
      <c r="A16" s="291" t="s">
        <v>76</v>
      </c>
      <c r="B16" s="292">
        <v>0</v>
      </c>
      <c r="C16" s="293">
        <v>0</v>
      </c>
      <c r="D16" s="294">
        <v>0</v>
      </c>
      <c r="E16" s="295">
        <v>0</v>
      </c>
      <c r="F16" s="299">
        <v>0</v>
      </c>
      <c r="G16" s="297">
        <v>0</v>
      </c>
      <c r="H16" s="296">
        <v>0</v>
      </c>
      <c r="I16" s="296">
        <v>0</v>
      </c>
      <c r="J16" s="296">
        <v>0</v>
      </c>
      <c r="K16" s="296">
        <v>0</v>
      </c>
      <c r="L16" s="296">
        <v>0</v>
      </c>
      <c r="M16" s="296">
        <v>0</v>
      </c>
      <c r="N16" s="296">
        <v>0</v>
      </c>
      <c r="O16" s="296">
        <v>0</v>
      </c>
      <c r="P16" s="298">
        <v>0</v>
      </c>
      <c r="Q16" s="298">
        <v>0</v>
      </c>
      <c r="R16" s="298">
        <v>0</v>
      </c>
      <c r="S16" s="298">
        <v>0</v>
      </c>
      <c r="T16" s="298">
        <v>0</v>
      </c>
      <c r="U16" s="298">
        <v>0</v>
      </c>
      <c r="V16" s="298">
        <v>0</v>
      </c>
      <c r="W16" s="298">
        <v>0</v>
      </c>
      <c r="X16" s="298">
        <v>0</v>
      </c>
      <c r="Y16" s="298">
        <v>0</v>
      </c>
      <c r="Z16" s="298">
        <v>0</v>
      </c>
      <c r="AA16" s="298">
        <v>0</v>
      </c>
      <c r="AB16" s="298">
        <v>0</v>
      </c>
      <c r="AC16" s="298">
        <v>0</v>
      </c>
      <c r="AD16" s="298">
        <v>0</v>
      </c>
      <c r="AE16" s="298">
        <v>0</v>
      </c>
      <c r="AF16" s="298">
        <v>0</v>
      </c>
      <c r="AG16" s="185">
        <f t="shared" si="0"/>
        <v>0</v>
      </c>
      <c r="AH16" s="101"/>
    </row>
    <row r="17" spans="1:34" s="102" customFormat="1" ht="18.75" customHeight="1" x14ac:dyDescent="0.3">
      <c r="A17" s="291" t="s">
        <v>76</v>
      </c>
      <c r="B17" s="292">
        <v>0</v>
      </c>
      <c r="C17" s="293">
        <v>0</v>
      </c>
      <c r="D17" s="294">
        <v>0</v>
      </c>
      <c r="E17" s="295">
        <v>0</v>
      </c>
      <c r="F17" s="299">
        <v>0</v>
      </c>
      <c r="G17" s="297">
        <v>0</v>
      </c>
      <c r="H17" s="296">
        <v>0</v>
      </c>
      <c r="I17" s="296">
        <v>0</v>
      </c>
      <c r="J17" s="296">
        <v>0</v>
      </c>
      <c r="K17" s="296">
        <v>0</v>
      </c>
      <c r="L17" s="296">
        <v>0</v>
      </c>
      <c r="M17" s="296">
        <v>0</v>
      </c>
      <c r="N17" s="296">
        <v>0</v>
      </c>
      <c r="O17" s="296">
        <v>0</v>
      </c>
      <c r="P17" s="298">
        <v>0</v>
      </c>
      <c r="Q17" s="298">
        <v>0</v>
      </c>
      <c r="R17" s="298">
        <v>0</v>
      </c>
      <c r="S17" s="298">
        <v>0</v>
      </c>
      <c r="T17" s="298">
        <v>0</v>
      </c>
      <c r="U17" s="298">
        <v>0</v>
      </c>
      <c r="V17" s="298">
        <v>0</v>
      </c>
      <c r="W17" s="298">
        <v>0</v>
      </c>
      <c r="X17" s="298">
        <v>0</v>
      </c>
      <c r="Y17" s="298">
        <v>0</v>
      </c>
      <c r="Z17" s="298">
        <v>0</v>
      </c>
      <c r="AA17" s="298">
        <v>0</v>
      </c>
      <c r="AB17" s="298">
        <v>0</v>
      </c>
      <c r="AC17" s="298">
        <v>0</v>
      </c>
      <c r="AD17" s="298">
        <v>0</v>
      </c>
      <c r="AE17" s="298">
        <v>0</v>
      </c>
      <c r="AF17" s="298">
        <v>0</v>
      </c>
      <c r="AG17" s="185">
        <f t="shared" si="0"/>
        <v>0</v>
      </c>
      <c r="AH17" s="101"/>
    </row>
    <row r="18" spans="1:34" s="102" customFormat="1" ht="18.75" customHeight="1" x14ac:dyDescent="0.3">
      <c r="A18" s="291" t="s">
        <v>76</v>
      </c>
      <c r="B18" s="292">
        <v>0</v>
      </c>
      <c r="C18" s="293">
        <v>0</v>
      </c>
      <c r="D18" s="294">
        <v>0</v>
      </c>
      <c r="E18" s="295">
        <v>0</v>
      </c>
      <c r="F18" s="299">
        <v>0</v>
      </c>
      <c r="G18" s="297">
        <v>0</v>
      </c>
      <c r="H18" s="296">
        <v>0</v>
      </c>
      <c r="I18" s="296">
        <v>0</v>
      </c>
      <c r="J18" s="296">
        <v>0</v>
      </c>
      <c r="K18" s="296">
        <v>0</v>
      </c>
      <c r="L18" s="296">
        <v>0</v>
      </c>
      <c r="M18" s="296">
        <v>0</v>
      </c>
      <c r="N18" s="296">
        <v>0</v>
      </c>
      <c r="O18" s="296">
        <v>0</v>
      </c>
      <c r="P18" s="298">
        <v>0</v>
      </c>
      <c r="Q18" s="298">
        <v>0</v>
      </c>
      <c r="R18" s="298">
        <v>0</v>
      </c>
      <c r="S18" s="298">
        <v>0</v>
      </c>
      <c r="T18" s="298">
        <v>0</v>
      </c>
      <c r="U18" s="298">
        <v>0</v>
      </c>
      <c r="V18" s="298">
        <v>0</v>
      </c>
      <c r="W18" s="298">
        <v>0</v>
      </c>
      <c r="X18" s="298">
        <v>0</v>
      </c>
      <c r="Y18" s="298">
        <v>0</v>
      </c>
      <c r="Z18" s="298">
        <v>0</v>
      </c>
      <c r="AA18" s="298">
        <v>0</v>
      </c>
      <c r="AB18" s="298">
        <v>0</v>
      </c>
      <c r="AC18" s="298">
        <v>0</v>
      </c>
      <c r="AD18" s="298">
        <v>0</v>
      </c>
      <c r="AE18" s="298">
        <v>0</v>
      </c>
      <c r="AF18" s="298">
        <v>0</v>
      </c>
      <c r="AG18" s="185">
        <f t="shared" si="0"/>
        <v>0</v>
      </c>
      <c r="AH18" s="101"/>
    </row>
    <row r="19" spans="1:34" s="102" customFormat="1" ht="18.75" customHeight="1" x14ac:dyDescent="0.3">
      <c r="A19" s="291" t="s">
        <v>76</v>
      </c>
      <c r="B19" s="292">
        <v>0</v>
      </c>
      <c r="C19" s="293">
        <v>0</v>
      </c>
      <c r="D19" s="294">
        <v>0</v>
      </c>
      <c r="E19" s="295">
        <v>0</v>
      </c>
      <c r="F19" s="299">
        <v>0</v>
      </c>
      <c r="G19" s="297">
        <v>0</v>
      </c>
      <c r="H19" s="296">
        <v>0</v>
      </c>
      <c r="I19" s="296">
        <v>0</v>
      </c>
      <c r="J19" s="296">
        <v>0</v>
      </c>
      <c r="K19" s="296">
        <v>0</v>
      </c>
      <c r="L19" s="296">
        <v>0</v>
      </c>
      <c r="M19" s="296">
        <v>0</v>
      </c>
      <c r="N19" s="296">
        <v>0</v>
      </c>
      <c r="O19" s="296">
        <v>0</v>
      </c>
      <c r="P19" s="298">
        <v>0</v>
      </c>
      <c r="Q19" s="298">
        <v>0</v>
      </c>
      <c r="R19" s="298">
        <v>0</v>
      </c>
      <c r="S19" s="298">
        <v>0</v>
      </c>
      <c r="T19" s="298">
        <v>0</v>
      </c>
      <c r="U19" s="298">
        <v>0</v>
      </c>
      <c r="V19" s="298">
        <v>0</v>
      </c>
      <c r="W19" s="298">
        <v>0</v>
      </c>
      <c r="X19" s="298">
        <v>0</v>
      </c>
      <c r="Y19" s="298">
        <v>0</v>
      </c>
      <c r="Z19" s="298">
        <v>0</v>
      </c>
      <c r="AA19" s="298">
        <v>0</v>
      </c>
      <c r="AB19" s="298">
        <v>0</v>
      </c>
      <c r="AC19" s="298">
        <v>0</v>
      </c>
      <c r="AD19" s="298">
        <v>0</v>
      </c>
      <c r="AE19" s="298">
        <v>0</v>
      </c>
      <c r="AF19" s="298">
        <v>0</v>
      </c>
      <c r="AG19" s="185">
        <f t="shared" si="0"/>
        <v>0</v>
      </c>
      <c r="AH19" s="101"/>
    </row>
    <row r="20" spans="1:34" s="102" customFormat="1" ht="21" customHeight="1" x14ac:dyDescent="0.3">
      <c r="A20" s="291" t="s">
        <v>76</v>
      </c>
      <c r="B20" s="292">
        <v>0</v>
      </c>
      <c r="C20" s="293">
        <v>0</v>
      </c>
      <c r="D20" s="294">
        <v>0</v>
      </c>
      <c r="E20" s="295">
        <v>0</v>
      </c>
      <c r="F20" s="299">
        <v>0</v>
      </c>
      <c r="G20" s="297">
        <v>0</v>
      </c>
      <c r="H20" s="296">
        <v>0</v>
      </c>
      <c r="I20" s="296">
        <v>0</v>
      </c>
      <c r="J20" s="296">
        <v>0</v>
      </c>
      <c r="K20" s="296">
        <v>0</v>
      </c>
      <c r="L20" s="296">
        <v>0</v>
      </c>
      <c r="M20" s="296">
        <v>0</v>
      </c>
      <c r="N20" s="296">
        <v>0</v>
      </c>
      <c r="O20" s="296">
        <v>0</v>
      </c>
      <c r="P20" s="298">
        <v>0</v>
      </c>
      <c r="Q20" s="298">
        <v>0</v>
      </c>
      <c r="R20" s="298">
        <v>0</v>
      </c>
      <c r="S20" s="298">
        <v>0</v>
      </c>
      <c r="T20" s="298">
        <v>0</v>
      </c>
      <c r="U20" s="298">
        <v>0</v>
      </c>
      <c r="V20" s="298">
        <v>0</v>
      </c>
      <c r="W20" s="298">
        <v>0</v>
      </c>
      <c r="X20" s="298">
        <v>0</v>
      </c>
      <c r="Y20" s="298">
        <v>0</v>
      </c>
      <c r="Z20" s="298">
        <v>0</v>
      </c>
      <c r="AA20" s="298">
        <v>0</v>
      </c>
      <c r="AB20" s="298">
        <v>0</v>
      </c>
      <c r="AC20" s="298">
        <v>0</v>
      </c>
      <c r="AD20" s="298">
        <v>0</v>
      </c>
      <c r="AE20" s="298">
        <v>0</v>
      </c>
      <c r="AF20" s="298">
        <v>0</v>
      </c>
      <c r="AG20" s="185">
        <f t="shared" si="0"/>
        <v>0</v>
      </c>
      <c r="AH20" s="101"/>
    </row>
    <row r="21" spans="1:34" s="102" customFormat="1" ht="21" customHeight="1" x14ac:dyDescent="0.3">
      <c r="A21" s="291" t="s">
        <v>76</v>
      </c>
      <c r="B21" s="292">
        <v>0</v>
      </c>
      <c r="C21" s="293">
        <v>0</v>
      </c>
      <c r="D21" s="294">
        <v>0</v>
      </c>
      <c r="E21" s="295">
        <v>0</v>
      </c>
      <c r="F21" s="299">
        <v>0</v>
      </c>
      <c r="G21" s="297">
        <v>0</v>
      </c>
      <c r="H21" s="296">
        <v>0</v>
      </c>
      <c r="I21" s="296">
        <v>0</v>
      </c>
      <c r="J21" s="296">
        <v>0</v>
      </c>
      <c r="K21" s="296">
        <v>0</v>
      </c>
      <c r="L21" s="296">
        <v>0</v>
      </c>
      <c r="M21" s="296">
        <v>0</v>
      </c>
      <c r="N21" s="296">
        <v>0</v>
      </c>
      <c r="O21" s="296">
        <v>0</v>
      </c>
      <c r="P21" s="298">
        <v>0</v>
      </c>
      <c r="Q21" s="298">
        <v>0</v>
      </c>
      <c r="R21" s="298">
        <v>0</v>
      </c>
      <c r="S21" s="298">
        <v>0</v>
      </c>
      <c r="T21" s="298">
        <v>0</v>
      </c>
      <c r="U21" s="298">
        <v>0</v>
      </c>
      <c r="V21" s="298">
        <v>0</v>
      </c>
      <c r="W21" s="298">
        <v>0</v>
      </c>
      <c r="X21" s="298">
        <v>0</v>
      </c>
      <c r="Y21" s="298">
        <v>0</v>
      </c>
      <c r="Z21" s="298">
        <v>0</v>
      </c>
      <c r="AA21" s="298">
        <v>0</v>
      </c>
      <c r="AB21" s="298">
        <v>0</v>
      </c>
      <c r="AC21" s="298">
        <v>0</v>
      </c>
      <c r="AD21" s="298">
        <v>0</v>
      </c>
      <c r="AE21" s="298">
        <v>0</v>
      </c>
      <c r="AF21" s="298">
        <v>0</v>
      </c>
      <c r="AG21" s="185">
        <f t="shared" si="0"/>
        <v>0</v>
      </c>
      <c r="AH21" s="101"/>
    </row>
    <row r="22" spans="1:34" s="102" customFormat="1" ht="18.75" x14ac:dyDescent="0.3">
      <c r="A22" s="291" t="s">
        <v>76</v>
      </c>
      <c r="B22" s="292">
        <v>0</v>
      </c>
      <c r="C22" s="293">
        <v>0</v>
      </c>
      <c r="D22" s="294">
        <v>0</v>
      </c>
      <c r="E22" s="295">
        <v>0</v>
      </c>
      <c r="F22" s="299">
        <v>0</v>
      </c>
      <c r="G22" s="297">
        <v>0</v>
      </c>
      <c r="H22" s="296">
        <v>0</v>
      </c>
      <c r="I22" s="296">
        <v>0</v>
      </c>
      <c r="J22" s="296">
        <v>0</v>
      </c>
      <c r="K22" s="296">
        <v>0</v>
      </c>
      <c r="L22" s="296">
        <v>0</v>
      </c>
      <c r="M22" s="296">
        <v>0</v>
      </c>
      <c r="N22" s="296">
        <v>0</v>
      </c>
      <c r="O22" s="296">
        <v>0</v>
      </c>
      <c r="P22" s="298">
        <v>0</v>
      </c>
      <c r="Q22" s="298">
        <v>0</v>
      </c>
      <c r="R22" s="298">
        <v>0</v>
      </c>
      <c r="S22" s="298">
        <v>0</v>
      </c>
      <c r="T22" s="298">
        <v>0</v>
      </c>
      <c r="U22" s="298">
        <v>0</v>
      </c>
      <c r="V22" s="298">
        <v>0</v>
      </c>
      <c r="W22" s="298">
        <v>0</v>
      </c>
      <c r="X22" s="298">
        <v>0</v>
      </c>
      <c r="Y22" s="298">
        <v>0</v>
      </c>
      <c r="Z22" s="298">
        <v>0</v>
      </c>
      <c r="AA22" s="298">
        <v>0</v>
      </c>
      <c r="AB22" s="298">
        <v>0</v>
      </c>
      <c r="AC22" s="298">
        <v>0</v>
      </c>
      <c r="AD22" s="298">
        <v>0</v>
      </c>
      <c r="AE22" s="298">
        <v>0</v>
      </c>
      <c r="AF22" s="298">
        <v>0</v>
      </c>
      <c r="AG22" s="185">
        <f t="shared" si="0"/>
        <v>0</v>
      </c>
      <c r="AH22" s="101"/>
    </row>
    <row r="23" spans="1:34" s="102" customFormat="1" ht="18.75" x14ac:dyDescent="0.3">
      <c r="A23" s="291" t="s">
        <v>76</v>
      </c>
      <c r="B23" s="292">
        <v>0</v>
      </c>
      <c r="C23" s="293">
        <v>0</v>
      </c>
      <c r="D23" s="294">
        <v>0</v>
      </c>
      <c r="E23" s="295">
        <v>0</v>
      </c>
      <c r="F23" s="299">
        <v>0</v>
      </c>
      <c r="G23" s="297">
        <v>0</v>
      </c>
      <c r="H23" s="296">
        <v>0</v>
      </c>
      <c r="I23" s="296">
        <v>0</v>
      </c>
      <c r="J23" s="296">
        <v>0</v>
      </c>
      <c r="K23" s="296">
        <v>0</v>
      </c>
      <c r="L23" s="296">
        <v>0</v>
      </c>
      <c r="M23" s="296">
        <v>0</v>
      </c>
      <c r="N23" s="296">
        <v>0</v>
      </c>
      <c r="O23" s="296">
        <v>0</v>
      </c>
      <c r="P23" s="298">
        <v>0</v>
      </c>
      <c r="Q23" s="298">
        <v>0</v>
      </c>
      <c r="R23" s="298">
        <v>0</v>
      </c>
      <c r="S23" s="298">
        <v>0</v>
      </c>
      <c r="T23" s="298">
        <v>0</v>
      </c>
      <c r="U23" s="298">
        <v>0</v>
      </c>
      <c r="V23" s="298">
        <v>0</v>
      </c>
      <c r="W23" s="298">
        <v>0</v>
      </c>
      <c r="X23" s="298">
        <v>0</v>
      </c>
      <c r="Y23" s="298">
        <v>0</v>
      </c>
      <c r="Z23" s="298">
        <v>0</v>
      </c>
      <c r="AA23" s="298">
        <v>0</v>
      </c>
      <c r="AB23" s="298">
        <v>0</v>
      </c>
      <c r="AC23" s="298">
        <v>0</v>
      </c>
      <c r="AD23" s="298">
        <v>0</v>
      </c>
      <c r="AE23" s="298">
        <v>0</v>
      </c>
      <c r="AF23" s="298">
        <v>0</v>
      </c>
      <c r="AG23" s="185">
        <f t="shared" si="0"/>
        <v>0</v>
      </c>
      <c r="AH23" s="101"/>
    </row>
    <row r="24" spans="1:34" s="102" customFormat="1" ht="18.75" customHeight="1" x14ac:dyDescent="0.3">
      <c r="A24" s="291" t="s">
        <v>76</v>
      </c>
      <c r="B24" s="292">
        <v>0</v>
      </c>
      <c r="C24" s="293">
        <v>0</v>
      </c>
      <c r="D24" s="294">
        <v>0</v>
      </c>
      <c r="E24" s="295">
        <v>0</v>
      </c>
      <c r="F24" s="299">
        <v>0</v>
      </c>
      <c r="G24" s="297">
        <v>0</v>
      </c>
      <c r="H24" s="296">
        <v>0</v>
      </c>
      <c r="I24" s="296">
        <v>0</v>
      </c>
      <c r="J24" s="296">
        <v>0</v>
      </c>
      <c r="K24" s="296">
        <v>0</v>
      </c>
      <c r="L24" s="296">
        <v>0</v>
      </c>
      <c r="M24" s="296">
        <v>0</v>
      </c>
      <c r="N24" s="296">
        <v>0</v>
      </c>
      <c r="O24" s="296">
        <v>0</v>
      </c>
      <c r="P24" s="298">
        <v>0</v>
      </c>
      <c r="Q24" s="298">
        <v>0</v>
      </c>
      <c r="R24" s="298">
        <v>0</v>
      </c>
      <c r="S24" s="298">
        <v>0</v>
      </c>
      <c r="T24" s="298">
        <v>0</v>
      </c>
      <c r="U24" s="298">
        <v>0</v>
      </c>
      <c r="V24" s="298">
        <v>0</v>
      </c>
      <c r="W24" s="298">
        <v>0</v>
      </c>
      <c r="X24" s="298">
        <v>0</v>
      </c>
      <c r="Y24" s="298">
        <v>0</v>
      </c>
      <c r="Z24" s="298">
        <v>0</v>
      </c>
      <c r="AA24" s="298">
        <v>0</v>
      </c>
      <c r="AB24" s="298">
        <v>0</v>
      </c>
      <c r="AC24" s="298">
        <v>0</v>
      </c>
      <c r="AD24" s="298">
        <v>0</v>
      </c>
      <c r="AE24" s="298">
        <v>0</v>
      </c>
      <c r="AF24" s="298">
        <v>0</v>
      </c>
      <c r="AG24" s="185">
        <f t="shared" si="0"/>
        <v>0</v>
      </c>
      <c r="AH24" s="101"/>
    </row>
    <row r="25" spans="1:34" s="102" customFormat="1" ht="18.75" customHeight="1" x14ac:dyDescent="0.3">
      <c r="A25" s="291" t="s">
        <v>76</v>
      </c>
      <c r="B25" s="292">
        <v>0</v>
      </c>
      <c r="C25" s="293">
        <v>0</v>
      </c>
      <c r="D25" s="294">
        <v>0</v>
      </c>
      <c r="E25" s="295">
        <v>0</v>
      </c>
      <c r="F25" s="299">
        <v>0</v>
      </c>
      <c r="G25" s="297">
        <v>0</v>
      </c>
      <c r="H25" s="296">
        <v>0</v>
      </c>
      <c r="I25" s="296">
        <v>0</v>
      </c>
      <c r="J25" s="296">
        <v>0</v>
      </c>
      <c r="K25" s="296">
        <v>0</v>
      </c>
      <c r="L25" s="296">
        <v>0</v>
      </c>
      <c r="M25" s="296">
        <v>0</v>
      </c>
      <c r="N25" s="296">
        <v>0</v>
      </c>
      <c r="O25" s="296">
        <v>0</v>
      </c>
      <c r="P25" s="298">
        <v>0</v>
      </c>
      <c r="Q25" s="298">
        <v>0</v>
      </c>
      <c r="R25" s="298">
        <v>0</v>
      </c>
      <c r="S25" s="298">
        <v>0</v>
      </c>
      <c r="T25" s="298">
        <v>0</v>
      </c>
      <c r="U25" s="298">
        <v>0</v>
      </c>
      <c r="V25" s="298">
        <v>0</v>
      </c>
      <c r="W25" s="298">
        <v>0</v>
      </c>
      <c r="X25" s="298">
        <v>0</v>
      </c>
      <c r="Y25" s="298">
        <v>0</v>
      </c>
      <c r="Z25" s="298">
        <v>0</v>
      </c>
      <c r="AA25" s="298">
        <v>0</v>
      </c>
      <c r="AB25" s="298">
        <v>0</v>
      </c>
      <c r="AC25" s="298">
        <v>0</v>
      </c>
      <c r="AD25" s="298">
        <v>0</v>
      </c>
      <c r="AE25" s="298">
        <v>0</v>
      </c>
      <c r="AF25" s="298">
        <v>0</v>
      </c>
      <c r="AG25" s="185">
        <f t="shared" si="0"/>
        <v>0</v>
      </c>
      <c r="AH25" s="101"/>
    </row>
    <row r="26" spans="1:34" s="102" customFormat="1" ht="18.75" customHeight="1" x14ac:dyDescent="0.3">
      <c r="A26" s="291" t="s">
        <v>76</v>
      </c>
      <c r="B26" s="292">
        <v>0</v>
      </c>
      <c r="C26" s="293">
        <v>0</v>
      </c>
      <c r="D26" s="294">
        <v>0</v>
      </c>
      <c r="E26" s="295">
        <v>0</v>
      </c>
      <c r="F26" s="299">
        <v>0</v>
      </c>
      <c r="G26" s="297">
        <v>0</v>
      </c>
      <c r="H26" s="296">
        <v>0</v>
      </c>
      <c r="I26" s="296">
        <v>0</v>
      </c>
      <c r="J26" s="296">
        <v>0</v>
      </c>
      <c r="K26" s="296">
        <v>0</v>
      </c>
      <c r="L26" s="296">
        <v>0</v>
      </c>
      <c r="M26" s="296">
        <v>0</v>
      </c>
      <c r="N26" s="296">
        <v>0</v>
      </c>
      <c r="O26" s="296">
        <v>0</v>
      </c>
      <c r="P26" s="298">
        <v>0</v>
      </c>
      <c r="Q26" s="298">
        <v>0</v>
      </c>
      <c r="R26" s="298">
        <v>0</v>
      </c>
      <c r="S26" s="298">
        <v>0</v>
      </c>
      <c r="T26" s="298">
        <v>0</v>
      </c>
      <c r="U26" s="298">
        <v>0</v>
      </c>
      <c r="V26" s="298">
        <v>0</v>
      </c>
      <c r="W26" s="298">
        <v>0</v>
      </c>
      <c r="X26" s="298">
        <v>0</v>
      </c>
      <c r="Y26" s="298">
        <v>0</v>
      </c>
      <c r="Z26" s="298">
        <v>0</v>
      </c>
      <c r="AA26" s="298">
        <v>0</v>
      </c>
      <c r="AB26" s="298">
        <v>0</v>
      </c>
      <c r="AC26" s="298">
        <v>0</v>
      </c>
      <c r="AD26" s="298">
        <v>0</v>
      </c>
      <c r="AE26" s="298">
        <v>0</v>
      </c>
      <c r="AF26" s="298">
        <v>0</v>
      </c>
      <c r="AG26" s="185">
        <f t="shared" si="0"/>
        <v>0</v>
      </c>
      <c r="AH26" s="101"/>
    </row>
    <row r="27" spans="1:34" s="102" customFormat="1" ht="18.75" customHeight="1" x14ac:dyDescent="0.3">
      <c r="A27" s="291" t="s">
        <v>76</v>
      </c>
      <c r="B27" s="292">
        <v>0</v>
      </c>
      <c r="C27" s="293">
        <v>0</v>
      </c>
      <c r="D27" s="294">
        <v>0</v>
      </c>
      <c r="E27" s="295">
        <v>0</v>
      </c>
      <c r="F27" s="299">
        <v>0</v>
      </c>
      <c r="G27" s="297">
        <v>0</v>
      </c>
      <c r="H27" s="296">
        <v>0</v>
      </c>
      <c r="I27" s="296">
        <v>0</v>
      </c>
      <c r="J27" s="296">
        <v>0</v>
      </c>
      <c r="K27" s="296">
        <v>0</v>
      </c>
      <c r="L27" s="296">
        <v>0</v>
      </c>
      <c r="M27" s="296">
        <v>0</v>
      </c>
      <c r="N27" s="296">
        <v>0</v>
      </c>
      <c r="O27" s="296">
        <v>0</v>
      </c>
      <c r="P27" s="298">
        <v>0</v>
      </c>
      <c r="Q27" s="298">
        <v>0</v>
      </c>
      <c r="R27" s="298">
        <v>0</v>
      </c>
      <c r="S27" s="298">
        <v>0</v>
      </c>
      <c r="T27" s="298">
        <v>0</v>
      </c>
      <c r="U27" s="298">
        <v>0</v>
      </c>
      <c r="V27" s="298">
        <v>0</v>
      </c>
      <c r="W27" s="298">
        <v>0</v>
      </c>
      <c r="X27" s="298">
        <v>0</v>
      </c>
      <c r="Y27" s="298">
        <v>0</v>
      </c>
      <c r="Z27" s="298">
        <v>0</v>
      </c>
      <c r="AA27" s="298">
        <v>0</v>
      </c>
      <c r="AB27" s="298">
        <v>0</v>
      </c>
      <c r="AC27" s="298">
        <v>0</v>
      </c>
      <c r="AD27" s="298">
        <v>0</v>
      </c>
      <c r="AE27" s="298">
        <v>0</v>
      </c>
      <c r="AF27" s="298">
        <v>0</v>
      </c>
      <c r="AG27" s="185">
        <f t="shared" si="0"/>
        <v>0</v>
      </c>
      <c r="AH27" s="101"/>
    </row>
    <row r="28" spans="1:34" s="102" customFormat="1" ht="18.75" customHeight="1" x14ac:dyDescent="0.3">
      <c r="A28" s="291" t="s">
        <v>76</v>
      </c>
      <c r="B28" s="292">
        <v>0</v>
      </c>
      <c r="C28" s="293">
        <v>0</v>
      </c>
      <c r="D28" s="294">
        <v>0</v>
      </c>
      <c r="E28" s="295">
        <v>0</v>
      </c>
      <c r="F28" s="299">
        <v>0</v>
      </c>
      <c r="G28" s="297">
        <v>0</v>
      </c>
      <c r="H28" s="296">
        <v>0</v>
      </c>
      <c r="I28" s="296">
        <v>0</v>
      </c>
      <c r="J28" s="296">
        <v>0</v>
      </c>
      <c r="K28" s="296">
        <v>0</v>
      </c>
      <c r="L28" s="296">
        <v>0</v>
      </c>
      <c r="M28" s="296">
        <v>0</v>
      </c>
      <c r="N28" s="296">
        <v>0</v>
      </c>
      <c r="O28" s="296">
        <v>0</v>
      </c>
      <c r="P28" s="298">
        <v>0</v>
      </c>
      <c r="Q28" s="298">
        <v>0</v>
      </c>
      <c r="R28" s="298">
        <v>0</v>
      </c>
      <c r="S28" s="298">
        <v>0</v>
      </c>
      <c r="T28" s="298">
        <v>0</v>
      </c>
      <c r="U28" s="298">
        <v>0</v>
      </c>
      <c r="V28" s="298">
        <v>0</v>
      </c>
      <c r="W28" s="298">
        <v>0</v>
      </c>
      <c r="X28" s="298">
        <v>0</v>
      </c>
      <c r="Y28" s="298">
        <v>0</v>
      </c>
      <c r="Z28" s="298">
        <v>0</v>
      </c>
      <c r="AA28" s="298">
        <v>0</v>
      </c>
      <c r="AB28" s="298">
        <v>0</v>
      </c>
      <c r="AC28" s="298">
        <v>0</v>
      </c>
      <c r="AD28" s="298">
        <v>0</v>
      </c>
      <c r="AE28" s="298">
        <v>0</v>
      </c>
      <c r="AF28" s="298">
        <v>0</v>
      </c>
      <c r="AG28" s="185">
        <f t="shared" si="0"/>
        <v>0</v>
      </c>
      <c r="AH28" s="101"/>
    </row>
    <row r="29" spans="1:34" s="102" customFormat="1" ht="18.75" customHeight="1" x14ac:dyDescent="0.3">
      <c r="A29" s="291" t="s">
        <v>76</v>
      </c>
      <c r="B29" s="292">
        <v>0</v>
      </c>
      <c r="C29" s="293">
        <v>0</v>
      </c>
      <c r="D29" s="294">
        <v>0</v>
      </c>
      <c r="E29" s="295">
        <v>0</v>
      </c>
      <c r="F29" s="299">
        <v>0</v>
      </c>
      <c r="G29" s="297">
        <v>0</v>
      </c>
      <c r="H29" s="296">
        <v>0</v>
      </c>
      <c r="I29" s="296">
        <v>0</v>
      </c>
      <c r="J29" s="296">
        <v>0</v>
      </c>
      <c r="K29" s="296">
        <v>0</v>
      </c>
      <c r="L29" s="296">
        <v>0</v>
      </c>
      <c r="M29" s="296">
        <v>0</v>
      </c>
      <c r="N29" s="296">
        <v>0</v>
      </c>
      <c r="O29" s="296">
        <v>0</v>
      </c>
      <c r="P29" s="298">
        <v>0</v>
      </c>
      <c r="Q29" s="298">
        <v>0</v>
      </c>
      <c r="R29" s="298">
        <v>0</v>
      </c>
      <c r="S29" s="298">
        <v>0</v>
      </c>
      <c r="T29" s="298">
        <v>0</v>
      </c>
      <c r="U29" s="298">
        <v>0</v>
      </c>
      <c r="V29" s="298">
        <v>0</v>
      </c>
      <c r="W29" s="298">
        <v>0</v>
      </c>
      <c r="X29" s="298">
        <v>0</v>
      </c>
      <c r="Y29" s="298">
        <v>0</v>
      </c>
      <c r="Z29" s="298">
        <v>0</v>
      </c>
      <c r="AA29" s="298">
        <v>0</v>
      </c>
      <c r="AB29" s="298">
        <v>0</v>
      </c>
      <c r="AC29" s="298">
        <v>0</v>
      </c>
      <c r="AD29" s="298">
        <v>0</v>
      </c>
      <c r="AE29" s="298">
        <v>0</v>
      </c>
      <c r="AF29" s="298">
        <v>0</v>
      </c>
      <c r="AG29" s="185">
        <f t="shared" si="0"/>
        <v>0</v>
      </c>
      <c r="AH29" s="101"/>
    </row>
    <row r="30" spans="1:34" s="102" customFormat="1" ht="18.75" customHeight="1" x14ac:dyDescent="0.3">
      <c r="A30" s="291" t="s">
        <v>76</v>
      </c>
      <c r="B30" s="292">
        <v>0</v>
      </c>
      <c r="C30" s="293">
        <v>0</v>
      </c>
      <c r="D30" s="294">
        <v>0</v>
      </c>
      <c r="E30" s="295">
        <v>0</v>
      </c>
      <c r="F30" s="299">
        <v>0</v>
      </c>
      <c r="G30" s="297">
        <v>0</v>
      </c>
      <c r="H30" s="296">
        <v>0</v>
      </c>
      <c r="I30" s="296">
        <v>0</v>
      </c>
      <c r="J30" s="296">
        <v>0</v>
      </c>
      <c r="K30" s="296">
        <v>0</v>
      </c>
      <c r="L30" s="296">
        <v>0</v>
      </c>
      <c r="M30" s="296">
        <v>0</v>
      </c>
      <c r="N30" s="296">
        <v>0</v>
      </c>
      <c r="O30" s="296">
        <v>0</v>
      </c>
      <c r="P30" s="298">
        <v>0</v>
      </c>
      <c r="Q30" s="298">
        <v>0</v>
      </c>
      <c r="R30" s="298">
        <v>0</v>
      </c>
      <c r="S30" s="298">
        <v>0</v>
      </c>
      <c r="T30" s="298">
        <v>0</v>
      </c>
      <c r="U30" s="298">
        <v>0</v>
      </c>
      <c r="V30" s="298">
        <v>0</v>
      </c>
      <c r="W30" s="298">
        <v>0</v>
      </c>
      <c r="X30" s="298">
        <v>0</v>
      </c>
      <c r="Y30" s="298">
        <v>0</v>
      </c>
      <c r="Z30" s="298">
        <v>0</v>
      </c>
      <c r="AA30" s="298">
        <v>0</v>
      </c>
      <c r="AB30" s="298">
        <v>0</v>
      </c>
      <c r="AC30" s="298">
        <v>0</v>
      </c>
      <c r="AD30" s="298">
        <v>0</v>
      </c>
      <c r="AE30" s="298">
        <v>0</v>
      </c>
      <c r="AF30" s="298">
        <v>0</v>
      </c>
      <c r="AG30" s="185">
        <f t="shared" si="0"/>
        <v>0</v>
      </c>
      <c r="AH30" s="101"/>
    </row>
    <row r="31" spans="1:34" s="104" customFormat="1" ht="18.75" x14ac:dyDescent="0.3">
      <c r="A31" s="291" t="s">
        <v>76</v>
      </c>
      <c r="B31" s="292">
        <v>0</v>
      </c>
      <c r="C31" s="293">
        <v>0</v>
      </c>
      <c r="D31" s="294">
        <v>0</v>
      </c>
      <c r="E31" s="295">
        <v>0</v>
      </c>
      <c r="F31" s="299">
        <v>0</v>
      </c>
      <c r="G31" s="297">
        <v>0</v>
      </c>
      <c r="H31" s="296">
        <v>0</v>
      </c>
      <c r="I31" s="296">
        <v>0</v>
      </c>
      <c r="J31" s="296">
        <v>0</v>
      </c>
      <c r="K31" s="296">
        <v>0</v>
      </c>
      <c r="L31" s="296">
        <v>0</v>
      </c>
      <c r="M31" s="296">
        <v>0</v>
      </c>
      <c r="N31" s="296">
        <v>0</v>
      </c>
      <c r="O31" s="296">
        <v>0</v>
      </c>
      <c r="P31" s="298">
        <v>0</v>
      </c>
      <c r="Q31" s="298">
        <v>0</v>
      </c>
      <c r="R31" s="298">
        <v>0</v>
      </c>
      <c r="S31" s="298">
        <v>0</v>
      </c>
      <c r="T31" s="298">
        <v>0</v>
      </c>
      <c r="U31" s="298">
        <v>0</v>
      </c>
      <c r="V31" s="298">
        <v>0</v>
      </c>
      <c r="W31" s="298">
        <v>0</v>
      </c>
      <c r="X31" s="298">
        <v>0</v>
      </c>
      <c r="Y31" s="298">
        <v>0</v>
      </c>
      <c r="Z31" s="298">
        <v>0</v>
      </c>
      <c r="AA31" s="298">
        <v>0</v>
      </c>
      <c r="AB31" s="298">
        <v>0</v>
      </c>
      <c r="AC31" s="298">
        <v>0</v>
      </c>
      <c r="AD31" s="298">
        <v>0</v>
      </c>
      <c r="AE31" s="298">
        <v>0</v>
      </c>
      <c r="AF31" s="298">
        <v>0</v>
      </c>
      <c r="AG31" s="185"/>
      <c r="AH31" s="103"/>
    </row>
    <row r="32" spans="1:34" s="89" customFormat="1" ht="18.75" customHeight="1" x14ac:dyDescent="0.3">
      <c r="A32" s="80" t="s">
        <v>77</v>
      </c>
      <c r="B32" s="160"/>
      <c r="C32" s="81"/>
      <c r="D32" s="82"/>
      <c r="E32" s="85"/>
      <c r="F32" s="189"/>
      <c r="G32" s="190"/>
      <c r="H32" s="161"/>
      <c r="I32" s="161"/>
      <c r="J32" s="161"/>
      <c r="K32" s="161"/>
      <c r="L32" s="300"/>
      <c r="M32" s="300"/>
      <c r="N32" s="300"/>
      <c r="O32" s="300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186">
        <f t="shared" ref="AG32:AG42" si="1">E32-SUM(F32,G32,H32,I32,J32,K32,M32,L32,M32,N32,O32,P32,Q32,R32,S32,T32,U32,V32,W32,X32,Y32,Z32,AA32,AB32,AC32,AD32,AE32,AF32)</f>
        <v>0</v>
      </c>
      <c r="AH32" s="88"/>
    </row>
    <row r="33" spans="1:35" s="89" customFormat="1" ht="18.75" customHeight="1" x14ac:dyDescent="0.3">
      <c r="A33" s="310" t="s">
        <v>78</v>
      </c>
      <c r="B33" s="304">
        <v>0</v>
      </c>
      <c r="C33" s="305">
        <v>0</v>
      </c>
      <c r="D33" s="306">
        <v>0</v>
      </c>
      <c r="E33" s="307">
        <v>0</v>
      </c>
      <c r="F33" s="308">
        <v>0</v>
      </c>
      <c r="G33" s="309">
        <v>0</v>
      </c>
      <c r="H33" s="302">
        <v>0</v>
      </c>
      <c r="I33" s="302">
        <v>0</v>
      </c>
      <c r="J33" s="302">
        <v>0</v>
      </c>
      <c r="K33" s="302">
        <v>0</v>
      </c>
      <c r="L33" s="302">
        <v>0</v>
      </c>
      <c r="M33" s="302">
        <v>0</v>
      </c>
      <c r="N33" s="302">
        <v>0</v>
      </c>
      <c r="O33" s="302">
        <v>0</v>
      </c>
      <c r="P33" s="303">
        <v>0</v>
      </c>
      <c r="Q33" s="303">
        <v>0</v>
      </c>
      <c r="R33" s="303">
        <v>0</v>
      </c>
      <c r="S33" s="303">
        <v>0</v>
      </c>
      <c r="T33" s="303">
        <v>0</v>
      </c>
      <c r="U33" s="303">
        <v>0</v>
      </c>
      <c r="V33" s="303">
        <v>0</v>
      </c>
      <c r="W33" s="303">
        <v>0</v>
      </c>
      <c r="X33" s="303">
        <v>0</v>
      </c>
      <c r="Y33" s="303">
        <v>0</v>
      </c>
      <c r="Z33" s="303">
        <v>0</v>
      </c>
      <c r="AA33" s="303">
        <v>0</v>
      </c>
      <c r="AB33" s="303">
        <v>0</v>
      </c>
      <c r="AC33" s="303">
        <v>0</v>
      </c>
      <c r="AD33" s="303">
        <v>0</v>
      </c>
      <c r="AE33" s="303">
        <v>0</v>
      </c>
      <c r="AF33" s="303">
        <v>0</v>
      </c>
      <c r="AG33" s="186">
        <f t="shared" si="1"/>
        <v>0</v>
      </c>
      <c r="AH33" s="88"/>
    </row>
    <row r="34" spans="1:35" s="89" customFormat="1" ht="18.75" customHeight="1" x14ac:dyDescent="0.3">
      <c r="A34" s="310" t="s">
        <v>78</v>
      </c>
      <c r="B34" s="304">
        <v>0</v>
      </c>
      <c r="C34" s="305">
        <v>0</v>
      </c>
      <c r="D34" s="306">
        <v>0</v>
      </c>
      <c r="E34" s="307">
        <v>0</v>
      </c>
      <c r="F34" s="308">
        <v>0</v>
      </c>
      <c r="G34" s="309">
        <v>0</v>
      </c>
      <c r="H34" s="302">
        <v>0</v>
      </c>
      <c r="I34" s="302">
        <v>0</v>
      </c>
      <c r="J34" s="302">
        <v>0</v>
      </c>
      <c r="K34" s="302">
        <v>0</v>
      </c>
      <c r="L34" s="302">
        <v>0</v>
      </c>
      <c r="M34" s="302">
        <v>0</v>
      </c>
      <c r="N34" s="302">
        <v>0</v>
      </c>
      <c r="O34" s="302">
        <v>0</v>
      </c>
      <c r="P34" s="303">
        <v>0</v>
      </c>
      <c r="Q34" s="303">
        <v>0</v>
      </c>
      <c r="R34" s="303">
        <v>0</v>
      </c>
      <c r="S34" s="303">
        <v>0</v>
      </c>
      <c r="T34" s="303">
        <v>0</v>
      </c>
      <c r="U34" s="303">
        <v>0</v>
      </c>
      <c r="V34" s="303">
        <v>0</v>
      </c>
      <c r="W34" s="303">
        <v>0</v>
      </c>
      <c r="X34" s="303">
        <v>0</v>
      </c>
      <c r="Y34" s="303">
        <v>0</v>
      </c>
      <c r="Z34" s="303">
        <v>0</v>
      </c>
      <c r="AA34" s="303">
        <v>0</v>
      </c>
      <c r="AB34" s="303">
        <v>0</v>
      </c>
      <c r="AC34" s="303">
        <v>0</v>
      </c>
      <c r="AD34" s="303">
        <v>0</v>
      </c>
      <c r="AE34" s="303">
        <v>0</v>
      </c>
      <c r="AF34" s="303">
        <v>0</v>
      </c>
      <c r="AG34" s="186">
        <f t="shared" si="1"/>
        <v>0</v>
      </c>
      <c r="AH34" s="88"/>
    </row>
    <row r="35" spans="1:35" s="89" customFormat="1" ht="18.75" customHeight="1" x14ac:dyDescent="0.3">
      <c r="A35" s="310" t="s">
        <v>78</v>
      </c>
      <c r="B35" s="304">
        <v>0</v>
      </c>
      <c r="C35" s="305">
        <v>0</v>
      </c>
      <c r="D35" s="306">
        <v>0</v>
      </c>
      <c r="E35" s="307">
        <v>0</v>
      </c>
      <c r="F35" s="308">
        <v>0</v>
      </c>
      <c r="G35" s="309">
        <v>0</v>
      </c>
      <c r="H35" s="302">
        <v>0</v>
      </c>
      <c r="I35" s="302">
        <v>0</v>
      </c>
      <c r="J35" s="302">
        <v>0</v>
      </c>
      <c r="K35" s="302">
        <v>0</v>
      </c>
      <c r="L35" s="302">
        <v>0</v>
      </c>
      <c r="M35" s="302">
        <v>0</v>
      </c>
      <c r="N35" s="302">
        <v>0</v>
      </c>
      <c r="O35" s="302">
        <v>0</v>
      </c>
      <c r="P35" s="303">
        <v>0</v>
      </c>
      <c r="Q35" s="303">
        <v>0</v>
      </c>
      <c r="R35" s="303">
        <v>0</v>
      </c>
      <c r="S35" s="303">
        <v>0</v>
      </c>
      <c r="T35" s="303">
        <v>0</v>
      </c>
      <c r="U35" s="303">
        <v>0</v>
      </c>
      <c r="V35" s="303">
        <v>0</v>
      </c>
      <c r="W35" s="303">
        <v>0</v>
      </c>
      <c r="X35" s="303">
        <v>0</v>
      </c>
      <c r="Y35" s="303">
        <v>0</v>
      </c>
      <c r="Z35" s="303">
        <v>0</v>
      </c>
      <c r="AA35" s="303">
        <v>0</v>
      </c>
      <c r="AB35" s="303">
        <v>0</v>
      </c>
      <c r="AC35" s="303">
        <v>0</v>
      </c>
      <c r="AD35" s="303">
        <v>0</v>
      </c>
      <c r="AE35" s="303">
        <v>0</v>
      </c>
      <c r="AF35" s="303">
        <v>0</v>
      </c>
      <c r="AG35" s="186">
        <f t="shared" si="1"/>
        <v>0</v>
      </c>
      <c r="AH35" s="88"/>
    </row>
    <row r="36" spans="1:35" s="89" customFormat="1" ht="18.75" customHeight="1" x14ac:dyDescent="0.3">
      <c r="A36" s="310" t="s">
        <v>78</v>
      </c>
      <c r="B36" s="304">
        <v>0</v>
      </c>
      <c r="C36" s="305">
        <v>0</v>
      </c>
      <c r="D36" s="306">
        <v>0</v>
      </c>
      <c r="E36" s="307">
        <v>0</v>
      </c>
      <c r="F36" s="308">
        <v>0</v>
      </c>
      <c r="G36" s="309">
        <v>0</v>
      </c>
      <c r="H36" s="302">
        <v>0</v>
      </c>
      <c r="I36" s="302">
        <v>0</v>
      </c>
      <c r="J36" s="302">
        <v>0</v>
      </c>
      <c r="K36" s="302">
        <v>0</v>
      </c>
      <c r="L36" s="302">
        <v>0</v>
      </c>
      <c r="M36" s="302">
        <v>0</v>
      </c>
      <c r="N36" s="302">
        <v>0</v>
      </c>
      <c r="O36" s="302">
        <v>0</v>
      </c>
      <c r="P36" s="303">
        <v>0</v>
      </c>
      <c r="Q36" s="303">
        <v>0</v>
      </c>
      <c r="R36" s="303">
        <v>0</v>
      </c>
      <c r="S36" s="303">
        <v>0</v>
      </c>
      <c r="T36" s="303">
        <v>0</v>
      </c>
      <c r="U36" s="303">
        <v>0</v>
      </c>
      <c r="V36" s="303">
        <v>0</v>
      </c>
      <c r="W36" s="303">
        <v>0</v>
      </c>
      <c r="X36" s="303">
        <v>0</v>
      </c>
      <c r="Y36" s="303">
        <v>0</v>
      </c>
      <c r="Z36" s="303">
        <v>0</v>
      </c>
      <c r="AA36" s="303">
        <v>0</v>
      </c>
      <c r="AB36" s="303">
        <v>0</v>
      </c>
      <c r="AC36" s="303">
        <v>0</v>
      </c>
      <c r="AD36" s="303">
        <v>0</v>
      </c>
      <c r="AE36" s="303">
        <v>0</v>
      </c>
      <c r="AF36" s="303">
        <v>0</v>
      </c>
      <c r="AG36" s="186">
        <f t="shared" si="1"/>
        <v>0</v>
      </c>
      <c r="AH36" s="88"/>
    </row>
    <row r="37" spans="1:35" s="89" customFormat="1" ht="18.75" customHeight="1" x14ac:dyDescent="0.3">
      <c r="A37" s="310" t="s">
        <v>78</v>
      </c>
      <c r="B37" s="304">
        <v>0</v>
      </c>
      <c r="C37" s="305">
        <v>0</v>
      </c>
      <c r="D37" s="306">
        <v>0</v>
      </c>
      <c r="E37" s="307">
        <v>0</v>
      </c>
      <c r="F37" s="308">
        <v>0</v>
      </c>
      <c r="G37" s="309">
        <v>0</v>
      </c>
      <c r="H37" s="302">
        <v>0</v>
      </c>
      <c r="I37" s="302">
        <v>0</v>
      </c>
      <c r="J37" s="302">
        <v>0</v>
      </c>
      <c r="K37" s="302">
        <v>0</v>
      </c>
      <c r="L37" s="302">
        <v>0</v>
      </c>
      <c r="M37" s="302">
        <v>0</v>
      </c>
      <c r="N37" s="302">
        <v>0</v>
      </c>
      <c r="O37" s="302">
        <v>0</v>
      </c>
      <c r="P37" s="303">
        <v>0</v>
      </c>
      <c r="Q37" s="303">
        <v>0</v>
      </c>
      <c r="R37" s="303">
        <v>0</v>
      </c>
      <c r="S37" s="303">
        <v>0</v>
      </c>
      <c r="T37" s="303">
        <v>0</v>
      </c>
      <c r="U37" s="303">
        <v>0</v>
      </c>
      <c r="V37" s="303">
        <v>0</v>
      </c>
      <c r="W37" s="303">
        <v>0</v>
      </c>
      <c r="X37" s="303">
        <v>0</v>
      </c>
      <c r="Y37" s="303">
        <v>0</v>
      </c>
      <c r="Z37" s="303">
        <v>0</v>
      </c>
      <c r="AA37" s="303">
        <v>0</v>
      </c>
      <c r="AB37" s="303">
        <v>0</v>
      </c>
      <c r="AC37" s="303">
        <v>0</v>
      </c>
      <c r="AD37" s="303">
        <v>0</v>
      </c>
      <c r="AE37" s="303">
        <v>0</v>
      </c>
      <c r="AF37" s="303">
        <v>0</v>
      </c>
      <c r="AG37" s="186">
        <f t="shared" si="1"/>
        <v>0</v>
      </c>
      <c r="AH37" s="88"/>
    </row>
    <row r="38" spans="1:35" s="89" customFormat="1" ht="18.75" customHeight="1" x14ac:dyDescent="0.3">
      <c r="A38" s="310" t="s">
        <v>78</v>
      </c>
      <c r="B38" s="304">
        <v>0</v>
      </c>
      <c r="C38" s="305">
        <v>0</v>
      </c>
      <c r="D38" s="306">
        <v>0</v>
      </c>
      <c r="E38" s="307">
        <v>0</v>
      </c>
      <c r="F38" s="308">
        <v>0</v>
      </c>
      <c r="G38" s="309">
        <v>0</v>
      </c>
      <c r="H38" s="302">
        <v>0</v>
      </c>
      <c r="I38" s="302">
        <v>0</v>
      </c>
      <c r="J38" s="302">
        <v>0</v>
      </c>
      <c r="K38" s="302">
        <v>0</v>
      </c>
      <c r="L38" s="302">
        <v>0</v>
      </c>
      <c r="M38" s="302">
        <v>0</v>
      </c>
      <c r="N38" s="302">
        <v>0</v>
      </c>
      <c r="O38" s="302">
        <v>0</v>
      </c>
      <c r="P38" s="303">
        <v>0</v>
      </c>
      <c r="Q38" s="303">
        <v>0</v>
      </c>
      <c r="R38" s="303">
        <v>0</v>
      </c>
      <c r="S38" s="303">
        <v>0</v>
      </c>
      <c r="T38" s="303">
        <v>0</v>
      </c>
      <c r="U38" s="303">
        <v>0</v>
      </c>
      <c r="V38" s="303">
        <v>0</v>
      </c>
      <c r="W38" s="303">
        <v>0</v>
      </c>
      <c r="X38" s="303">
        <v>0</v>
      </c>
      <c r="Y38" s="303">
        <v>0</v>
      </c>
      <c r="Z38" s="303">
        <v>0</v>
      </c>
      <c r="AA38" s="303">
        <v>0</v>
      </c>
      <c r="AB38" s="303">
        <v>0</v>
      </c>
      <c r="AC38" s="303">
        <v>0</v>
      </c>
      <c r="AD38" s="303">
        <v>0</v>
      </c>
      <c r="AE38" s="303">
        <v>0</v>
      </c>
      <c r="AF38" s="303">
        <v>0</v>
      </c>
      <c r="AG38" s="186">
        <f t="shared" si="1"/>
        <v>0</v>
      </c>
      <c r="AH38" s="88"/>
    </row>
    <row r="39" spans="1:35" s="89" customFormat="1" ht="18.75" customHeight="1" x14ac:dyDescent="0.3">
      <c r="A39" s="310" t="s">
        <v>78</v>
      </c>
      <c r="B39" s="304">
        <v>0</v>
      </c>
      <c r="C39" s="305">
        <v>0</v>
      </c>
      <c r="D39" s="306">
        <v>0</v>
      </c>
      <c r="E39" s="307">
        <v>0</v>
      </c>
      <c r="F39" s="308">
        <v>0</v>
      </c>
      <c r="G39" s="309">
        <v>0</v>
      </c>
      <c r="H39" s="302">
        <v>0</v>
      </c>
      <c r="I39" s="302">
        <v>0</v>
      </c>
      <c r="J39" s="302">
        <v>0</v>
      </c>
      <c r="K39" s="302">
        <v>0</v>
      </c>
      <c r="L39" s="302">
        <v>0</v>
      </c>
      <c r="M39" s="302">
        <v>0</v>
      </c>
      <c r="N39" s="302">
        <v>0</v>
      </c>
      <c r="O39" s="302">
        <v>0</v>
      </c>
      <c r="P39" s="303">
        <v>0</v>
      </c>
      <c r="Q39" s="303">
        <v>0</v>
      </c>
      <c r="R39" s="303">
        <v>0</v>
      </c>
      <c r="S39" s="303">
        <v>0</v>
      </c>
      <c r="T39" s="303">
        <v>0</v>
      </c>
      <c r="U39" s="303">
        <v>0</v>
      </c>
      <c r="V39" s="303">
        <v>0</v>
      </c>
      <c r="W39" s="303">
        <v>0</v>
      </c>
      <c r="X39" s="303">
        <v>0</v>
      </c>
      <c r="Y39" s="303">
        <v>0</v>
      </c>
      <c r="Z39" s="303">
        <v>0</v>
      </c>
      <c r="AA39" s="303">
        <v>0</v>
      </c>
      <c r="AB39" s="303">
        <v>0</v>
      </c>
      <c r="AC39" s="303">
        <v>0</v>
      </c>
      <c r="AD39" s="303">
        <v>0</v>
      </c>
      <c r="AE39" s="303">
        <v>0</v>
      </c>
      <c r="AF39" s="303">
        <v>0</v>
      </c>
      <c r="AG39" s="186">
        <f t="shared" si="1"/>
        <v>0</v>
      </c>
      <c r="AH39" s="88"/>
    </row>
    <row r="40" spans="1:35" s="89" customFormat="1" ht="18.75" customHeight="1" x14ac:dyDescent="0.3">
      <c r="A40" s="310" t="s">
        <v>78</v>
      </c>
      <c r="B40" s="304">
        <v>0</v>
      </c>
      <c r="C40" s="305">
        <v>0</v>
      </c>
      <c r="D40" s="306">
        <v>0</v>
      </c>
      <c r="E40" s="307">
        <v>0</v>
      </c>
      <c r="F40" s="308">
        <v>0</v>
      </c>
      <c r="G40" s="309">
        <v>0</v>
      </c>
      <c r="H40" s="302">
        <v>0</v>
      </c>
      <c r="I40" s="302">
        <v>0</v>
      </c>
      <c r="J40" s="302">
        <v>0</v>
      </c>
      <c r="K40" s="302">
        <v>0</v>
      </c>
      <c r="L40" s="302">
        <v>0</v>
      </c>
      <c r="M40" s="302">
        <v>0</v>
      </c>
      <c r="N40" s="302">
        <v>0</v>
      </c>
      <c r="O40" s="302">
        <v>0</v>
      </c>
      <c r="P40" s="303">
        <v>0</v>
      </c>
      <c r="Q40" s="303">
        <v>0</v>
      </c>
      <c r="R40" s="303">
        <v>0</v>
      </c>
      <c r="S40" s="303">
        <v>0</v>
      </c>
      <c r="T40" s="303">
        <v>0</v>
      </c>
      <c r="U40" s="303">
        <v>0</v>
      </c>
      <c r="V40" s="303">
        <v>0</v>
      </c>
      <c r="W40" s="303">
        <v>0</v>
      </c>
      <c r="X40" s="303">
        <v>0</v>
      </c>
      <c r="Y40" s="303">
        <v>0</v>
      </c>
      <c r="Z40" s="303">
        <v>0</v>
      </c>
      <c r="AA40" s="303">
        <v>0</v>
      </c>
      <c r="AB40" s="303">
        <v>0</v>
      </c>
      <c r="AC40" s="303">
        <v>0</v>
      </c>
      <c r="AD40" s="303">
        <v>0</v>
      </c>
      <c r="AE40" s="303">
        <v>0</v>
      </c>
      <c r="AF40" s="303">
        <v>0</v>
      </c>
      <c r="AG40" s="186">
        <f t="shared" si="1"/>
        <v>0</v>
      </c>
      <c r="AH40" s="88"/>
    </row>
    <row r="41" spans="1:35" s="89" customFormat="1" ht="18.75" customHeight="1" x14ac:dyDescent="0.3">
      <c r="A41" s="310" t="s">
        <v>78</v>
      </c>
      <c r="B41" s="304">
        <v>0</v>
      </c>
      <c r="C41" s="305">
        <v>0</v>
      </c>
      <c r="D41" s="306">
        <v>0</v>
      </c>
      <c r="E41" s="307">
        <v>0</v>
      </c>
      <c r="F41" s="308">
        <v>0</v>
      </c>
      <c r="G41" s="309">
        <v>0</v>
      </c>
      <c r="H41" s="302">
        <v>0</v>
      </c>
      <c r="I41" s="302">
        <v>0</v>
      </c>
      <c r="J41" s="302">
        <v>0</v>
      </c>
      <c r="K41" s="302">
        <v>0</v>
      </c>
      <c r="L41" s="302">
        <v>0</v>
      </c>
      <c r="M41" s="302">
        <v>0</v>
      </c>
      <c r="N41" s="302">
        <v>0</v>
      </c>
      <c r="O41" s="302">
        <v>0</v>
      </c>
      <c r="P41" s="303">
        <v>0</v>
      </c>
      <c r="Q41" s="303">
        <v>0</v>
      </c>
      <c r="R41" s="303">
        <v>0</v>
      </c>
      <c r="S41" s="303">
        <v>0</v>
      </c>
      <c r="T41" s="303">
        <v>0</v>
      </c>
      <c r="U41" s="303">
        <v>0</v>
      </c>
      <c r="V41" s="303">
        <v>0</v>
      </c>
      <c r="W41" s="303">
        <v>0</v>
      </c>
      <c r="X41" s="303">
        <v>0</v>
      </c>
      <c r="Y41" s="303">
        <v>0</v>
      </c>
      <c r="Z41" s="303">
        <v>0</v>
      </c>
      <c r="AA41" s="303">
        <v>0</v>
      </c>
      <c r="AB41" s="303">
        <v>0</v>
      </c>
      <c r="AC41" s="303">
        <v>0</v>
      </c>
      <c r="AD41" s="303">
        <v>0</v>
      </c>
      <c r="AE41" s="303">
        <v>0</v>
      </c>
      <c r="AF41" s="303">
        <v>0</v>
      </c>
      <c r="AG41" s="186">
        <f t="shared" si="1"/>
        <v>0</v>
      </c>
      <c r="AH41" s="88"/>
    </row>
    <row r="42" spans="1:35" s="66" customFormat="1" ht="18.75" x14ac:dyDescent="0.3">
      <c r="A42" s="310" t="s">
        <v>78</v>
      </c>
      <c r="B42" s="304">
        <v>0</v>
      </c>
      <c r="C42" s="305">
        <v>0</v>
      </c>
      <c r="D42" s="306">
        <v>0</v>
      </c>
      <c r="E42" s="307">
        <v>0</v>
      </c>
      <c r="F42" s="308">
        <v>0</v>
      </c>
      <c r="G42" s="309">
        <v>0</v>
      </c>
      <c r="H42" s="302">
        <v>0</v>
      </c>
      <c r="I42" s="302">
        <v>0</v>
      </c>
      <c r="J42" s="302">
        <v>0</v>
      </c>
      <c r="K42" s="302">
        <v>0</v>
      </c>
      <c r="L42" s="302">
        <v>0</v>
      </c>
      <c r="M42" s="302">
        <v>0</v>
      </c>
      <c r="N42" s="302">
        <v>0</v>
      </c>
      <c r="O42" s="302">
        <v>0</v>
      </c>
      <c r="P42" s="303">
        <v>0</v>
      </c>
      <c r="Q42" s="303">
        <v>0</v>
      </c>
      <c r="R42" s="303">
        <v>0</v>
      </c>
      <c r="S42" s="303">
        <v>0</v>
      </c>
      <c r="T42" s="303">
        <v>0</v>
      </c>
      <c r="U42" s="303">
        <v>0</v>
      </c>
      <c r="V42" s="303">
        <v>0</v>
      </c>
      <c r="W42" s="303">
        <v>0</v>
      </c>
      <c r="X42" s="303">
        <v>0</v>
      </c>
      <c r="Y42" s="303">
        <v>0</v>
      </c>
      <c r="Z42" s="303">
        <v>0</v>
      </c>
      <c r="AA42" s="303">
        <v>0</v>
      </c>
      <c r="AB42" s="303">
        <v>0</v>
      </c>
      <c r="AC42" s="303">
        <v>0</v>
      </c>
      <c r="AD42" s="303">
        <v>0</v>
      </c>
      <c r="AE42" s="303">
        <v>0</v>
      </c>
      <c r="AF42" s="303">
        <v>0</v>
      </c>
      <c r="AG42" s="186">
        <f t="shared" si="1"/>
        <v>0</v>
      </c>
      <c r="AH42" s="95"/>
    </row>
    <row r="43" spans="1:35" ht="19.5" customHeight="1" x14ac:dyDescent="0.25">
      <c r="A43" s="15" t="s">
        <v>79</v>
      </c>
      <c r="B43" s="15"/>
      <c r="C43" s="15"/>
      <c r="D43" s="15"/>
      <c r="E43" s="23"/>
      <c r="F43" s="23"/>
      <c r="G43" s="23"/>
      <c r="H43" s="23">
        <v>1</v>
      </c>
      <c r="I43" s="23">
        <v>1</v>
      </c>
      <c r="J43" s="23">
        <v>1</v>
      </c>
      <c r="K43" s="23">
        <v>1</v>
      </c>
      <c r="L43" s="23">
        <v>1</v>
      </c>
      <c r="M43" s="23">
        <v>1</v>
      </c>
      <c r="N43" s="23">
        <v>1</v>
      </c>
      <c r="O43" s="23">
        <v>1</v>
      </c>
      <c r="P43" s="23">
        <v>1</v>
      </c>
      <c r="Q43" s="23">
        <v>1</v>
      </c>
      <c r="R43" s="23">
        <v>1</v>
      </c>
      <c r="S43" s="23">
        <v>1</v>
      </c>
      <c r="T43" s="23">
        <v>1</v>
      </c>
      <c r="U43" s="23">
        <v>1</v>
      </c>
      <c r="V43" s="23">
        <v>1</v>
      </c>
      <c r="W43" s="23">
        <v>1</v>
      </c>
      <c r="X43" s="23">
        <v>1</v>
      </c>
      <c r="Y43" s="23">
        <v>1</v>
      </c>
      <c r="Z43" s="23">
        <v>1</v>
      </c>
      <c r="AA43" s="23">
        <v>1</v>
      </c>
      <c r="AB43" s="23">
        <v>1</v>
      </c>
      <c r="AC43" s="23">
        <v>1</v>
      </c>
      <c r="AD43" s="23">
        <v>1</v>
      </c>
      <c r="AE43" s="23">
        <v>1</v>
      </c>
      <c r="AF43" s="23">
        <v>1</v>
      </c>
      <c r="AG43" s="23"/>
      <c r="AH43" s="23"/>
      <c r="AI43" s="24"/>
    </row>
    <row r="44" spans="1:35" ht="18" x14ac:dyDescent="0.25">
      <c r="A44" s="147"/>
      <c r="B44" s="15"/>
      <c r="C44" s="15"/>
      <c r="D44" s="15"/>
      <c r="E44" s="23"/>
      <c r="F44" s="25"/>
      <c r="G44" s="25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7"/>
      <c r="AH44" s="27"/>
      <c r="AI44" s="5"/>
    </row>
    <row r="45" spans="1:35" ht="18" x14ac:dyDescent="0.25">
      <c r="A45" s="147"/>
      <c r="B45" s="15"/>
      <c r="C45" s="15"/>
      <c r="D45" s="15"/>
      <c r="E45" s="8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8"/>
    </row>
    <row r="46" spans="1:35" s="1" customFormat="1" ht="18" customHeight="1" x14ac:dyDescent="0.25">
      <c r="A46" s="147"/>
      <c r="B46" s="15"/>
      <c r="C46" s="15"/>
      <c r="E46" s="8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8"/>
      <c r="AH46" s="3"/>
    </row>
    <row r="47" spans="1:35" ht="18" x14ac:dyDescent="0.25">
      <c r="A47" s="147"/>
      <c r="B47" s="8"/>
      <c r="C47" s="15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5" ht="18" x14ac:dyDescent="0.25">
      <c r="A48" s="147"/>
      <c r="B48" s="15"/>
      <c r="C48" s="15"/>
      <c r="D48" s="15"/>
      <c r="E48" s="8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8"/>
    </row>
    <row r="49" spans="1:34" ht="18" x14ac:dyDescent="0.25">
      <c r="A49" s="148"/>
      <c r="B49" s="28"/>
      <c r="C49" s="28"/>
      <c r="D49" s="2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pans="1:34" s="1" customFormat="1" ht="18" customHeight="1" x14ac:dyDescent="0.25">
      <c r="A50" s="149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3"/>
    </row>
    <row r="51" spans="1:34" s="1" customFormat="1" ht="18" customHeight="1" x14ac:dyDescent="0.25">
      <c r="A51" s="14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18" x14ac:dyDescent="0.25">
      <c r="A52" s="14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4" ht="18" x14ac:dyDescent="0.25">
      <c r="A53" s="147"/>
    </row>
    <row r="54" spans="1:34" ht="18" x14ac:dyDescent="0.25">
      <c r="A54" s="147"/>
    </row>
    <row r="55" spans="1:34" ht="18" x14ac:dyDescent="0.25">
      <c r="A55" s="147"/>
    </row>
    <row r="56" spans="1:34" ht="18" x14ac:dyDescent="0.25">
      <c r="A56" s="147"/>
    </row>
    <row r="57" spans="1:34" ht="18" x14ac:dyDescent="0.25">
      <c r="A57" s="147"/>
    </row>
    <row r="82" spans="1:35" ht="15.75" customHeight="1" x14ac:dyDescent="0.2"/>
    <row r="83" spans="1:35" ht="14.1" customHeight="1" x14ac:dyDescent="0.2"/>
    <row r="86" spans="1:35" ht="12.75" x14ac:dyDescent="0.2">
      <c r="A86" s="151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90" spans="1:35" ht="17.25" customHeight="1" x14ac:dyDescent="0.2">
      <c r="AI90" s="6"/>
    </row>
    <row r="93" spans="1:35" x14ac:dyDescent="0.2">
      <c r="A93" s="150"/>
      <c r="AI93" s="6"/>
    </row>
    <row r="94" spans="1:35" ht="15.75" x14ac:dyDescent="0.25">
      <c r="A94" s="152"/>
      <c r="AI94" s="6"/>
    </row>
    <row r="95" spans="1:35" ht="18" x14ac:dyDescent="0.25">
      <c r="A95" s="153"/>
      <c r="AI95" s="6"/>
    </row>
    <row r="96" spans="1:35" ht="18" x14ac:dyDescent="0.25">
      <c r="A96" s="154"/>
      <c r="AI96" s="6"/>
    </row>
    <row r="97" spans="1:35" ht="18" x14ac:dyDescent="0.25">
      <c r="A97" s="154"/>
      <c r="AI97" s="6"/>
    </row>
    <row r="98" spans="1:35" ht="18" x14ac:dyDescent="0.25">
      <c r="A98" s="155"/>
      <c r="AI98" s="6"/>
    </row>
    <row r="99" spans="1:35" ht="18" x14ac:dyDescent="0.25">
      <c r="A99" s="155"/>
      <c r="AI99" s="6"/>
    </row>
    <row r="100" spans="1:35" ht="18" x14ac:dyDescent="0.25">
      <c r="A100" s="155"/>
      <c r="B100" s="29"/>
      <c r="C100" s="29"/>
      <c r="D100" s="29"/>
      <c r="AI100" s="6"/>
    </row>
    <row r="101" spans="1:35" ht="18" x14ac:dyDescent="0.25">
      <c r="A101" s="155"/>
      <c r="AI101" s="6"/>
    </row>
    <row r="102" spans="1:35" s="2" customFormat="1" ht="18" x14ac:dyDescent="0.25">
      <c r="A102" s="15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4"/>
    </row>
    <row r="103" spans="1:35" s="2" customFormat="1" ht="18" x14ac:dyDescent="0.25">
      <c r="A103" s="156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spans="1:35" s="2" customFormat="1" ht="18" x14ac:dyDescent="0.25">
      <c r="A104" s="157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spans="1:35" s="2" customFormat="1" ht="18" x14ac:dyDescent="0.25">
      <c r="A105" s="157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spans="1:35" s="2" customFormat="1" ht="18" x14ac:dyDescent="0.25">
      <c r="A106" s="157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1:35" s="2" customFormat="1" ht="18" x14ac:dyDescent="0.25">
      <c r="A107" s="157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35" s="2" customFormat="1" ht="18" x14ac:dyDescent="0.25">
      <c r="A108" s="157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1:35" s="2" customFormat="1" ht="18" x14ac:dyDescent="0.25">
      <c r="A109" s="157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35" s="2" customFormat="1" ht="18" x14ac:dyDescent="0.25">
      <c r="A110" s="157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spans="1:35" s="2" customFormat="1" ht="18" x14ac:dyDescent="0.25">
      <c r="A111" s="157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spans="1:35" s="2" customFormat="1" ht="18" x14ac:dyDescent="0.25">
      <c r="A112" s="157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 s="2" customFormat="1" ht="18" x14ac:dyDescent="0.25">
      <c r="A113" s="157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 s="2" customFormat="1" ht="18" x14ac:dyDescent="0.25">
      <c r="A114" s="157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 s="2" customFormat="1" ht="18" x14ac:dyDescent="0.25">
      <c r="A115" s="157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 s="2" customFormat="1" ht="18" x14ac:dyDescent="0.25">
      <c r="A116" s="157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s="2" customFormat="1" ht="18" x14ac:dyDescent="0.25">
      <c r="A117" s="157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spans="1:34" s="2" customFormat="1" ht="18" x14ac:dyDescent="0.25">
      <c r="A118" s="157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spans="1:34" s="2" customFormat="1" ht="18" x14ac:dyDescent="0.25">
      <c r="A119" s="157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 s="2" customFormat="1" ht="18" x14ac:dyDescent="0.25">
      <c r="A120" s="157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 s="2" customFormat="1" ht="18" x14ac:dyDescent="0.25">
      <c r="A121" s="157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 s="2" customFormat="1" ht="18" x14ac:dyDescent="0.25">
      <c r="A122" s="15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 s="2" customFormat="1" ht="18" x14ac:dyDescent="0.25">
      <c r="A123" s="15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spans="1:34" s="2" customFormat="1" ht="18" x14ac:dyDescent="0.25">
      <c r="A124" s="15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spans="1:34" s="2" customFormat="1" ht="18" x14ac:dyDescent="0.25">
      <c r="A125" s="15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spans="1:34" s="2" customFormat="1" ht="18" x14ac:dyDescent="0.25">
      <c r="A126" s="15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 s="2" customFormat="1" ht="18" x14ac:dyDescent="0.25">
      <c r="A127" s="157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spans="1:34" s="2" customFormat="1" ht="18" x14ac:dyDescent="0.25">
      <c r="A128" s="157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spans="1:34" s="2" customFormat="1" ht="18" x14ac:dyDescent="0.25">
      <c r="A129" s="157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spans="1:34" s="2" customFormat="1" ht="18" x14ac:dyDescent="0.25">
      <c r="A130" s="157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spans="1:34" s="2" customFormat="1" ht="18" x14ac:dyDescent="0.25">
      <c r="A131" s="157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spans="1:34" s="2" customFormat="1" ht="18" x14ac:dyDescent="0.25">
      <c r="A132" s="157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spans="1:34" s="2" customFormat="1" ht="18" x14ac:dyDescent="0.25">
      <c r="A133" s="157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spans="1:34" s="2" customFormat="1" ht="18" x14ac:dyDescent="0.25">
      <c r="A134" s="157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spans="1:34" s="2" customFormat="1" ht="18" x14ac:dyDescent="0.25">
      <c r="A135" s="157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spans="1:34" s="2" customFormat="1" ht="18" x14ac:dyDescent="0.25">
      <c r="A136" s="157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 s="2" customFormat="1" ht="18" x14ac:dyDescent="0.25">
      <c r="A137" s="157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spans="1:34" s="2" customFormat="1" ht="18" x14ac:dyDescent="0.25">
      <c r="A138" s="157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spans="1:34" s="2" customFormat="1" ht="18" x14ac:dyDescent="0.25">
      <c r="A139" s="157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spans="1:34" s="2" customFormat="1" ht="18" x14ac:dyDescent="0.25">
      <c r="A140" s="157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spans="1:34" s="2" customFormat="1" ht="18" x14ac:dyDescent="0.25">
      <c r="A141" s="157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spans="1:34" s="2" customFormat="1" ht="18" x14ac:dyDescent="0.25">
      <c r="A142" s="157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spans="1:34" s="2" customFormat="1" ht="18" x14ac:dyDescent="0.25">
      <c r="A143" s="157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spans="1:34" s="2" customFormat="1" ht="18" x14ac:dyDescent="0.25">
      <c r="A144" s="157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spans="1:34" s="2" customFormat="1" ht="18" x14ac:dyDescent="0.25">
      <c r="A145" s="157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spans="1:34" s="2" customFormat="1" ht="18" x14ac:dyDescent="0.25">
      <c r="A146" s="157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spans="1:34" s="2" customFormat="1" ht="18" x14ac:dyDescent="0.25">
      <c r="A147" s="157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spans="1:34" s="2" customFormat="1" ht="18" x14ac:dyDescent="0.25">
      <c r="A148" s="157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spans="1:34" s="2" customFormat="1" ht="18" x14ac:dyDescent="0.25">
      <c r="A149" s="158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spans="1:34" s="2" customFormat="1" ht="18" x14ac:dyDescent="0.25">
      <c r="A150" s="158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34" s="2" customFormat="1" ht="18" x14ac:dyDescent="0.25">
      <c r="A151" s="15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spans="1:34" s="2" customFormat="1" ht="18" x14ac:dyDescent="0.25">
      <c r="A152" s="15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spans="1:34" s="2" customFormat="1" ht="18" x14ac:dyDescent="0.25">
      <c r="A153" s="15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spans="1:34" s="2" customFormat="1" ht="18" x14ac:dyDescent="0.25">
      <c r="A154" s="15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spans="1:34" s="2" customFormat="1" ht="18" x14ac:dyDescent="0.25">
      <c r="A155" s="15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spans="1:34" s="2" customFormat="1" x14ac:dyDescent="0.2">
      <c r="A156" s="15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spans="1:34" s="2" customFormat="1" x14ac:dyDescent="0.2">
      <c r="A157" s="159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spans="1:34" s="2" customFormat="1" x14ac:dyDescent="0.2">
      <c r="A158" s="159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spans="1:34" s="2" customFormat="1" x14ac:dyDescent="0.2">
      <c r="A159" s="159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spans="1:34" s="2" customFormat="1" ht="18" x14ac:dyDescent="0.25">
      <c r="A160" s="15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spans="1:34" s="2" customFormat="1" x14ac:dyDescent="0.2">
      <c r="A161" s="159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spans="1:34" s="2" customFormat="1" x14ac:dyDescent="0.2">
      <c r="A162" s="159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spans="1:34" s="2" customFormat="1" x14ac:dyDescent="0.2">
      <c r="A163" s="159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spans="1:34" s="2" customFormat="1" x14ac:dyDescent="0.2">
      <c r="A164" s="159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spans="1:34" s="2" customFormat="1" x14ac:dyDescent="0.2">
      <c r="A165" s="159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spans="1:34" s="2" customFormat="1" x14ac:dyDescent="0.2">
      <c r="A166" s="159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spans="1:34" s="2" customFormat="1" x14ac:dyDescent="0.2">
      <c r="A167" s="159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spans="1:34" s="2" customFormat="1" x14ac:dyDescent="0.2">
      <c r="A168" s="159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spans="1:34" s="2" customFormat="1" x14ac:dyDescent="0.2">
      <c r="A169" s="159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spans="1:34" s="2" customFormat="1" x14ac:dyDescent="0.2">
      <c r="A170" s="159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spans="1:34" s="2" customFormat="1" x14ac:dyDescent="0.2">
      <c r="A171" s="159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spans="1:34" s="2" customFormat="1" x14ac:dyDescent="0.2">
      <c r="A172" s="159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spans="1:34" s="2" customFormat="1" x14ac:dyDescent="0.2">
      <c r="A173" s="159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spans="1:34" s="2" customFormat="1" x14ac:dyDescent="0.2">
      <c r="A174" s="159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spans="1:34" s="2" customFormat="1" x14ac:dyDescent="0.2">
      <c r="A175" s="159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spans="1:34" s="2" customFormat="1" x14ac:dyDescent="0.2">
      <c r="A176" s="159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spans="1:34" s="2" customFormat="1" x14ac:dyDescent="0.2">
      <c r="A177" s="159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spans="1:34" s="2" customFormat="1" x14ac:dyDescent="0.2">
      <c r="A178" s="159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spans="1:34" s="2" customFormat="1" x14ac:dyDescent="0.2">
      <c r="A179" s="159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spans="1:34" s="2" customFormat="1" x14ac:dyDescent="0.2">
      <c r="A180" s="159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spans="1:34" s="2" customFormat="1" x14ac:dyDescent="0.2">
      <c r="A181" s="159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spans="1:34" s="2" customFormat="1" x14ac:dyDescent="0.2">
      <c r="A182" s="159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spans="1:34" s="2" customFormat="1" x14ac:dyDescent="0.2">
      <c r="A183" s="159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spans="1:34" s="2" customFormat="1" x14ac:dyDescent="0.2">
      <c r="A184" s="159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spans="1:34" s="2" customFormat="1" x14ac:dyDescent="0.2">
      <c r="A185" s="159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spans="1:34" s="2" customFormat="1" x14ac:dyDescent="0.2">
      <c r="A186" s="159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spans="1:34" s="2" customFormat="1" x14ac:dyDescent="0.2">
      <c r="A187" s="159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spans="1:34" s="2" customFormat="1" x14ac:dyDescent="0.2">
      <c r="A188" s="159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spans="1:34" s="2" customFormat="1" x14ac:dyDescent="0.2">
      <c r="A189" s="159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spans="1:34" s="2" customFormat="1" x14ac:dyDescent="0.2">
      <c r="A190" s="159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spans="1:34" s="2" customFormat="1" x14ac:dyDescent="0.2">
      <c r="A191" s="159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spans="1:34" s="2" customFormat="1" x14ac:dyDescent="0.2">
      <c r="A192" s="159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spans="1:34" s="2" customFormat="1" x14ac:dyDescent="0.2">
      <c r="A193" s="159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spans="1:34" s="2" customFormat="1" x14ac:dyDescent="0.2">
      <c r="A194" s="159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spans="1:34" s="2" customFormat="1" x14ac:dyDescent="0.2">
      <c r="A195" s="159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spans="1:34" s="2" customFormat="1" x14ac:dyDescent="0.2">
      <c r="A196" s="159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spans="1:34" s="2" customFormat="1" x14ac:dyDescent="0.2">
      <c r="A197" s="159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spans="1:34" s="2" customFormat="1" x14ac:dyDescent="0.2">
      <c r="A198" s="159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spans="1:34" s="2" customFormat="1" x14ac:dyDescent="0.2">
      <c r="A199" s="159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spans="1:34" s="2" customFormat="1" x14ac:dyDescent="0.2">
      <c r="A200" s="159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spans="1:34" s="2" customFormat="1" x14ac:dyDescent="0.2">
      <c r="A201" s="159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spans="1:34" s="2" customFormat="1" x14ac:dyDescent="0.2">
      <c r="A202" s="159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spans="1:34" s="2" customFormat="1" x14ac:dyDescent="0.2">
      <c r="A203" s="159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spans="1:34" s="2" customFormat="1" x14ac:dyDescent="0.2">
      <c r="A204" s="159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spans="1:34" s="2" customFormat="1" x14ac:dyDescent="0.2">
      <c r="A205" s="159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spans="1:34" s="2" customFormat="1" x14ac:dyDescent="0.2">
      <c r="A206" s="159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spans="1:34" s="2" customFormat="1" x14ac:dyDescent="0.2">
      <c r="A207" s="159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spans="1:34" s="2" customFormat="1" x14ac:dyDescent="0.2">
      <c r="A208" s="159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spans="1:35" s="2" customFormat="1" x14ac:dyDescent="0.2">
      <c r="A209" s="159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spans="1:35" s="2" customFormat="1" x14ac:dyDescent="0.2">
      <c r="A210" s="159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spans="1:35" s="2" customFormat="1" x14ac:dyDescent="0.2">
      <c r="A211" s="159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spans="1:35" s="2" customFormat="1" x14ac:dyDescent="0.2">
      <c r="A212" s="159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spans="1:35" s="2" customFormat="1" x14ac:dyDescent="0.2">
      <c r="A213" s="159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spans="1:35" s="2" customFormat="1" x14ac:dyDescent="0.2">
      <c r="A214" s="159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spans="1:35" s="2" customFormat="1" x14ac:dyDescent="0.2">
      <c r="A215" s="159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spans="1:35" x14ac:dyDescent="0.2">
      <c r="A216" s="159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I216" s="6"/>
    </row>
    <row r="217" spans="1:35" x14ac:dyDescent="0.2">
      <c r="A217" s="159"/>
      <c r="AI217" s="6"/>
    </row>
    <row r="218" spans="1:35" x14ac:dyDescent="0.2">
      <c r="A218" s="159"/>
      <c r="AI218" s="6"/>
    </row>
    <row r="219" spans="1:35" x14ac:dyDescent="0.2">
      <c r="A219" s="159"/>
      <c r="AI219" s="6"/>
    </row>
    <row r="220" spans="1:35" x14ac:dyDescent="0.2">
      <c r="A220" s="159"/>
      <c r="AI220" s="6"/>
    </row>
    <row r="221" spans="1:35" x14ac:dyDescent="0.2">
      <c r="A221" s="159"/>
      <c r="AI221" s="6"/>
    </row>
    <row r="222" spans="1:35" x14ac:dyDescent="0.2">
      <c r="A222" s="159"/>
      <c r="AI222" s="6"/>
    </row>
    <row r="223" spans="1:35" x14ac:dyDescent="0.2">
      <c r="A223" s="159"/>
      <c r="AI223" s="6"/>
    </row>
  </sheetData>
  <sheetProtection algorithmName="SHA-512" hashValue="c3ZMWsiUR+gw3Us1giDIekUYhZ6wZQZ6O1VTqKfbBtzpf/MoNUohq66/sahFdU0yYF4doqQABD+p9kbFTyahqQ==" saltValue="h0LG68ooLw0a1l6ANU68fQ==" spinCount="100000" sheet="1" formatCells="0" formatColumns="0" formatRows="0"/>
  <protectedRanges>
    <protectedRange algorithmName="SHA-512" hashValue="+qorySLxVtMti8s0KLC62yGtlKUjgauQxrE57p+/VS/RiUZX8xrKKcGZsTS+uOd74kfUWfAAu0iM3N+cAcpJaw==" saltValue="sz54MrXi2yJdP9CvAm+YzQ==" spinCount="100000" sqref="H3:AG4" name="Range5"/>
    <protectedRange password="D233" sqref="A86" name="Range1_2"/>
    <protectedRange password="D233" sqref="A95:A156" name="Range1_1"/>
    <protectedRange password="D233" sqref="A94 A157 B93:AG154 AH92:FQ153" name="Range1"/>
    <protectedRange password="E8F0" sqref="A94 A157 B93:AG154 AH92:FQ153" name="Range2"/>
  </protectedRanges>
  <mergeCells count="33">
    <mergeCell ref="Y3:Y4"/>
    <mergeCell ref="Z3:Z4"/>
    <mergeCell ref="T3:T4"/>
    <mergeCell ref="U3:U4"/>
    <mergeCell ref="V3:V4"/>
    <mergeCell ref="W3:W4"/>
    <mergeCell ref="X3:X4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J3:J4"/>
    <mergeCell ref="AG3:AG4"/>
    <mergeCell ref="K3:K4"/>
    <mergeCell ref="AF3:AF4"/>
    <mergeCell ref="AA3:AA4"/>
    <mergeCell ref="AB3:AB4"/>
    <mergeCell ref="AC3:AC4"/>
    <mergeCell ref="AD3:AD4"/>
    <mergeCell ref="AE3:AE4"/>
    <mergeCell ref="L3:L4"/>
    <mergeCell ref="M3:M4"/>
    <mergeCell ref="N3:N4"/>
    <mergeCell ref="O3:O4"/>
    <mergeCell ref="P3:P4"/>
    <mergeCell ref="Q3:Q4"/>
    <mergeCell ref="R3:R4"/>
    <mergeCell ref="S3:S4"/>
  </mergeCells>
  <phoneticPr fontId="29" type="noConversion"/>
  <dataValidations count="1">
    <dataValidation errorStyle="warning" allowBlank="1" showInputMessage="1" showErrorMessage="1" errorTitle="Choose from list when possible" error="Choose from list provided_x000a_whenever possible._x000a__x000a_Click &quot;Yes&quot; to accept the Service_x000a_name you have typed." promptTitle="Choose a Service" sqref="AG2" xr:uid="{6515F43A-A94C-4780-96CF-318138EEB112}"/>
  </dataValidations>
  <printOptions horizontalCentered="1" headings="1" gridLines="1"/>
  <pageMargins left="0.25" right="0.25" top="0.75" bottom="0.25" header="0" footer="0"/>
  <pageSetup scale="50" fitToWidth="3" fitToHeight="2" orientation="landscape" r:id="rId1"/>
  <headerFooter alignWithMargins="0">
    <oddHeader>&amp;C&amp;"Arial,Bold"&amp;16DHS DIVISION OF AGING SERVICES
UNIFORM COST METHODOLOGY
Personnel Inputs
SFY 2024</oddHeader>
    <oddFooter>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Choose from list when possible" error="Choose from list provided_x000a_whenever possible._x000a__x000a_Click &quot;Yes&quot; to accept the Service_x000a_name you have typed." promptTitle="Choose a Service" xr:uid="{A328404B-0C5E-456F-9480-BFC96E974D85}">
          <x14:formula1>
            <xm:f>Services!$A$2:$A$94</xm:f>
          </x14:formula1>
          <xm:sqref>H2:AF2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865DB-24D9-459B-9119-F28B7693EC4D}">
  <sheetPr syncVertical="1" syncRef="C58">
    <tabColor theme="4" tint="0.59999389629810485"/>
    <pageSetUpPr fitToPage="1"/>
  </sheetPr>
  <dimension ref="A1:GK2134"/>
  <sheetViews>
    <sheetView zoomScale="80" zoomScaleNormal="80" workbookViewId="0">
      <pane xSplit="2" ySplit="6" topLeftCell="C58" activePane="bottomRight" state="frozen"/>
      <selection pane="topRight" activeCell="A30" sqref="A30"/>
      <selection pane="bottomLeft" activeCell="A30" sqref="A30"/>
      <selection pane="bottomRight" activeCell="E26" sqref="E26"/>
    </sheetView>
  </sheetViews>
  <sheetFormatPr defaultColWidth="9.140625" defaultRowHeight="18" x14ac:dyDescent="0.25"/>
  <cols>
    <col min="1" max="1" width="78.28515625" style="33" bestFit="1" customWidth="1"/>
    <col min="2" max="2" width="32.7109375" style="33" bestFit="1" customWidth="1"/>
    <col min="3" max="3" width="31.42578125" style="33" customWidth="1"/>
    <col min="4" max="4" width="19.7109375" style="33" customWidth="1"/>
    <col min="5" max="5" width="22.5703125" style="33" customWidth="1"/>
    <col min="6" max="6" width="19.7109375" style="33" customWidth="1"/>
    <col min="7" max="7" width="16.7109375" style="33" customWidth="1"/>
    <col min="8" max="8" width="18.140625" style="33" customWidth="1"/>
    <col min="9" max="9" width="19.140625" style="33" customWidth="1"/>
    <col min="10" max="10" width="19" style="33" customWidth="1"/>
    <col min="11" max="11" width="18" style="33" customWidth="1"/>
    <col min="12" max="12" width="17.42578125" style="33" customWidth="1"/>
    <col min="13" max="13" width="15.85546875" style="33" customWidth="1"/>
    <col min="14" max="18" width="17.7109375" style="33" customWidth="1"/>
    <col min="19" max="22" width="18.140625" style="33" customWidth="1"/>
    <col min="23" max="33" width="17.7109375" style="33" customWidth="1"/>
    <col min="34" max="44" width="15.5703125" style="33" customWidth="1"/>
    <col min="45" max="45" width="6.42578125" style="33" customWidth="1"/>
    <col min="46" max="46" width="24.7109375" style="33" customWidth="1"/>
    <col min="47" max="65" width="12.140625" style="33" customWidth="1"/>
    <col min="66" max="66" width="6.42578125" style="33" customWidth="1"/>
    <col min="67" max="67" width="24.7109375" style="33" customWidth="1"/>
    <col min="68" max="72" width="12.140625" style="33" customWidth="1"/>
    <col min="73" max="73" width="24.7109375" style="33" customWidth="1"/>
    <col min="74" max="169" width="12.140625" style="33" customWidth="1"/>
    <col min="170" max="170" width="24.7109375" style="33" customWidth="1"/>
    <col min="171" max="16384" width="9.140625" style="33"/>
  </cols>
  <sheetData>
    <row r="1" spans="1:193" x14ac:dyDescent="0.25">
      <c r="A1" s="376"/>
      <c r="B1" s="30" t="s">
        <v>80</v>
      </c>
      <c r="C1" s="31"/>
      <c r="D1" s="377"/>
      <c r="E1" s="378"/>
      <c r="F1" s="378"/>
      <c r="G1" s="378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2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2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</row>
    <row r="2" spans="1:193" ht="24" customHeight="1" x14ac:dyDescent="0.25">
      <c r="A2" s="376"/>
      <c r="B2" s="379" t="str">
        <f>IF(SUPPORT_OUTPUTS!B97=SUPPORT_OUTPUTS!B116,"In Balance","Out of Balance")</f>
        <v>In Balance</v>
      </c>
      <c r="C2" s="31"/>
      <c r="D2" s="377"/>
      <c r="E2" s="378"/>
      <c r="F2" s="378"/>
      <c r="G2" s="378"/>
      <c r="H2" s="97" t="s">
        <v>40</v>
      </c>
      <c r="I2" s="97" t="s">
        <v>41</v>
      </c>
      <c r="J2" s="97" t="s">
        <v>42</v>
      </c>
      <c r="K2" s="97" t="s">
        <v>43</v>
      </c>
      <c r="L2" s="97" t="s">
        <v>44</v>
      </c>
      <c r="M2" s="97" t="s">
        <v>45</v>
      </c>
      <c r="N2" s="97" t="s">
        <v>46</v>
      </c>
      <c r="O2" s="97" t="s">
        <v>47</v>
      </c>
      <c r="P2" s="97" t="s">
        <v>48</v>
      </c>
      <c r="Q2" s="97" t="s">
        <v>49</v>
      </c>
      <c r="R2" s="97" t="s">
        <v>50</v>
      </c>
      <c r="S2" s="97" t="s">
        <v>51</v>
      </c>
      <c r="T2" s="97" t="s">
        <v>52</v>
      </c>
      <c r="U2" s="97" t="s">
        <v>53</v>
      </c>
      <c r="V2" s="97" t="s">
        <v>54</v>
      </c>
      <c r="W2" s="97" t="s">
        <v>55</v>
      </c>
      <c r="X2" s="97" t="s">
        <v>56</v>
      </c>
      <c r="Y2" s="97" t="s">
        <v>57</v>
      </c>
      <c r="Z2" s="97" t="s">
        <v>58</v>
      </c>
      <c r="AA2" s="97" t="s">
        <v>59</v>
      </c>
      <c r="AB2" s="97" t="s">
        <v>60</v>
      </c>
      <c r="AC2" s="97" t="s">
        <v>61</v>
      </c>
      <c r="AD2" s="97" t="s">
        <v>62</v>
      </c>
      <c r="AE2" s="97" t="s">
        <v>63</v>
      </c>
      <c r="AF2" s="97" t="s">
        <v>64</v>
      </c>
      <c r="AG2" s="105" t="s">
        <v>81</v>
      </c>
    </row>
    <row r="3" spans="1:193" ht="18.75" customHeight="1" x14ac:dyDescent="0.25">
      <c r="A3" s="376"/>
      <c r="B3" s="379"/>
      <c r="C3" s="31"/>
      <c r="D3" s="377"/>
      <c r="E3" s="378"/>
      <c r="F3" s="378"/>
      <c r="G3" s="378"/>
      <c r="H3" s="374" t="str">
        <f>PERSONNEL_INPUTS!H2</f>
        <v>Choose a Service</v>
      </c>
      <c r="I3" s="374" t="str">
        <f>PERSONNEL_INPUTS!I2</f>
        <v>Choose a Service</v>
      </c>
      <c r="J3" s="374" t="str">
        <f>PERSONNEL_INPUTS!J2</f>
        <v>Choose a Service</v>
      </c>
      <c r="K3" s="374" t="str">
        <f>PERSONNEL_INPUTS!K2</f>
        <v>Choose a Service</v>
      </c>
      <c r="L3" s="374" t="str">
        <f>PERSONNEL_INPUTS!L2</f>
        <v>Choose a Service</v>
      </c>
      <c r="M3" s="374" t="str">
        <f>PERSONNEL_INPUTS!M2</f>
        <v>Choose a Service</v>
      </c>
      <c r="N3" s="374" t="str">
        <f>PERSONNEL_INPUTS!N2</f>
        <v>Choose a Service</v>
      </c>
      <c r="O3" s="374" t="str">
        <f>PERSONNEL_INPUTS!O2</f>
        <v>Choose a Service</v>
      </c>
      <c r="P3" s="374" t="str">
        <f>PERSONNEL_INPUTS!P2</f>
        <v>Choose a Service</v>
      </c>
      <c r="Q3" s="374" t="str">
        <f>PERSONNEL_INPUTS!Q2</f>
        <v>Choose a Service</v>
      </c>
      <c r="R3" s="374" t="str">
        <f>PERSONNEL_INPUTS!R2</f>
        <v>Choose a Service</v>
      </c>
      <c r="S3" s="374" t="str">
        <f>PERSONNEL_INPUTS!S2</f>
        <v>Choose a Service</v>
      </c>
      <c r="T3" s="374" t="str">
        <f>PERSONNEL_INPUTS!T2</f>
        <v>Choose a Service</v>
      </c>
      <c r="U3" s="374" t="str">
        <f>PERSONNEL_INPUTS!U2</f>
        <v>Choose a Service</v>
      </c>
      <c r="V3" s="374" t="str">
        <f>PERSONNEL_INPUTS!V2</f>
        <v>Choose a Service</v>
      </c>
      <c r="W3" s="374" t="str">
        <f>PERSONNEL_INPUTS!W2</f>
        <v>Choose a Service</v>
      </c>
      <c r="X3" s="374" t="str">
        <f>PERSONNEL_INPUTS!X2</f>
        <v>Choose a Service</v>
      </c>
      <c r="Y3" s="374" t="str">
        <f>PERSONNEL_INPUTS!Y2</f>
        <v>Choose a Service</v>
      </c>
      <c r="Z3" s="374" t="str">
        <f>PERSONNEL_INPUTS!Z2</f>
        <v>Choose a Service</v>
      </c>
      <c r="AA3" s="374" t="str">
        <f>PERSONNEL_INPUTS!AA2</f>
        <v>Choose a Service</v>
      </c>
      <c r="AB3" s="374" t="str">
        <f>PERSONNEL_INPUTS!AB2</f>
        <v>Choose a Service</v>
      </c>
      <c r="AC3" s="374" t="str">
        <f>PERSONNEL_INPUTS!AC2</f>
        <v>Choose a Service</v>
      </c>
      <c r="AD3" s="374" t="str">
        <f>PERSONNEL_INPUTS!AD2</f>
        <v>Choose a Service</v>
      </c>
      <c r="AE3" s="374" t="str">
        <f>PERSONNEL_INPUTS!AE2</f>
        <v>Choose a Service</v>
      </c>
      <c r="AF3" s="374" t="str">
        <f>PERSONNEL_INPUTS!AF2</f>
        <v>Choose a Service</v>
      </c>
      <c r="AG3" s="375" t="s">
        <v>81</v>
      </c>
    </row>
    <row r="4" spans="1:193" x14ac:dyDescent="0.25">
      <c r="A4" s="15"/>
      <c r="B4" s="380" t="str">
        <f>IF(SUM(E19:E25)=0,"",IF(AND(SUM(E19:E25)&gt;0,SUM(D99,H99:AG99)=0),"Enter Bldg Space, Line 121"," "))</f>
        <v/>
      </c>
      <c r="C4" s="31"/>
      <c r="D4" s="381" t="s">
        <v>82</v>
      </c>
      <c r="E4" s="382" t="s">
        <v>83</v>
      </c>
      <c r="F4" s="382" t="s">
        <v>84</v>
      </c>
      <c r="G4" s="382" t="s">
        <v>85</v>
      </c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374"/>
      <c r="AC4" s="374"/>
      <c r="AD4" s="374"/>
      <c r="AE4" s="374"/>
      <c r="AF4" s="374"/>
      <c r="AG4" s="375"/>
    </row>
    <row r="5" spans="1:193" ht="18.75" x14ac:dyDescent="0.3">
      <c r="A5" s="53" t="str">
        <f>PERSONNEL_INPUTS!A1</f>
        <v>Enter Provider Name:</v>
      </c>
      <c r="B5" s="380"/>
      <c r="C5" s="30"/>
      <c r="D5" s="381"/>
      <c r="E5" s="382"/>
      <c r="F5" s="382"/>
      <c r="G5" s="382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4"/>
      <c r="AC5" s="374"/>
      <c r="AD5" s="374"/>
      <c r="AE5" s="374"/>
      <c r="AF5" s="374"/>
      <c r="AG5" s="375"/>
    </row>
    <row r="6" spans="1:193" ht="39.75" customHeight="1" thickBot="1" x14ac:dyDescent="0.3">
      <c r="A6" s="54" t="s">
        <v>86</v>
      </c>
      <c r="B6" s="55"/>
      <c r="C6" s="34"/>
      <c r="D6" s="381"/>
      <c r="E6" s="382"/>
      <c r="F6" s="382"/>
      <c r="G6" s="382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74"/>
      <c r="AD6" s="374"/>
      <c r="AE6" s="374"/>
      <c r="AF6" s="374"/>
      <c r="AG6" s="375"/>
    </row>
    <row r="7" spans="1:193" ht="48.6" customHeight="1" x14ac:dyDescent="0.25">
      <c r="A7" s="35" t="s">
        <v>87</v>
      </c>
      <c r="B7" s="312"/>
      <c r="C7" s="36"/>
      <c r="D7" s="352"/>
      <c r="E7" s="353"/>
      <c r="F7" s="353"/>
      <c r="G7" s="353"/>
      <c r="H7" s="325"/>
      <c r="I7" s="325"/>
      <c r="J7" s="326"/>
      <c r="K7" s="312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6"/>
    </row>
    <row r="8" spans="1:193" x14ac:dyDescent="0.25">
      <c r="A8" s="32" t="s">
        <v>88</v>
      </c>
      <c r="B8" s="313">
        <v>0</v>
      </c>
      <c r="C8" s="36"/>
      <c r="D8" s="352">
        <f>IF($B8-SUM($H8:$AG8)&lt;0,"Over Allocated",(+$B8-SUM($H8:$AG8)))</f>
        <v>0</v>
      </c>
      <c r="E8" s="353"/>
      <c r="F8" s="353"/>
      <c r="G8" s="353"/>
      <c r="H8" s="327">
        <v>0</v>
      </c>
      <c r="I8" s="327">
        <v>0</v>
      </c>
      <c r="J8" s="328">
        <v>0</v>
      </c>
      <c r="K8" s="313">
        <v>0</v>
      </c>
      <c r="L8" s="327">
        <v>0</v>
      </c>
      <c r="M8" s="327">
        <v>0</v>
      </c>
      <c r="N8" s="327">
        <v>0</v>
      </c>
      <c r="O8" s="327">
        <v>0</v>
      </c>
      <c r="P8" s="327">
        <v>0</v>
      </c>
      <c r="Q8" s="327">
        <v>0</v>
      </c>
      <c r="R8" s="327">
        <v>0</v>
      </c>
      <c r="S8" s="327">
        <v>0</v>
      </c>
      <c r="T8" s="327">
        <v>0</v>
      </c>
      <c r="U8" s="327">
        <v>0</v>
      </c>
      <c r="V8" s="327">
        <v>0</v>
      </c>
      <c r="W8" s="327">
        <v>0</v>
      </c>
      <c r="X8" s="327">
        <v>0</v>
      </c>
      <c r="Y8" s="327">
        <v>0</v>
      </c>
      <c r="Z8" s="327">
        <v>0</v>
      </c>
      <c r="AA8" s="327">
        <v>0</v>
      </c>
      <c r="AB8" s="327">
        <v>0</v>
      </c>
      <c r="AC8" s="327">
        <v>0</v>
      </c>
      <c r="AD8" s="327">
        <v>0</v>
      </c>
      <c r="AE8" s="327">
        <v>0</v>
      </c>
      <c r="AF8" s="327">
        <v>0</v>
      </c>
      <c r="AG8" s="328">
        <v>0</v>
      </c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</row>
    <row r="9" spans="1:193" x14ac:dyDescent="0.25">
      <c r="A9" s="32" t="s">
        <v>89</v>
      </c>
      <c r="B9" s="313">
        <v>0</v>
      </c>
      <c r="C9" s="36"/>
      <c r="D9" s="352">
        <f>IF($B9-SUM($H9:$AG9)&lt;0,"Over Allocated",(+$B9-SUM($H9:$AG9)))</f>
        <v>0</v>
      </c>
      <c r="E9" s="353"/>
      <c r="F9" s="353"/>
      <c r="G9" s="353"/>
      <c r="H9" s="327">
        <v>0</v>
      </c>
      <c r="I9" s="327">
        <v>0</v>
      </c>
      <c r="J9" s="328">
        <v>0</v>
      </c>
      <c r="K9" s="313">
        <v>0</v>
      </c>
      <c r="L9" s="327">
        <v>0</v>
      </c>
      <c r="M9" s="327">
        <v>0</v>
      </c>
      <c r="N9" s="327">
        <v>0</v>
      </c>
      <c r="O9" s="327">
        <v>0</v>
      </c>
      <c r="P9" s="327">
        <v>0</v>
      </c>
      <c r="Q9" s="327">
        <v>0</v>
      </c>
      <c r="R9" s="327">
        <v>0</v>
      </c>
      <c r="S9" s="327">
        <v>0</v>
      </c>
      <c r="T9" s="327">
        <v>0</v>
      </c>
      <c r="U9" s="327">
        <v>0</v>
      </c>
      <c r="V9" s="327">
        <v>0</v>
      </c>
      <c r="W9" s="327">
        <v>0</v>
      </c>
      <c r="X9" s="327">
        <v>0</v>
      </c>
      <c r="Y9" s="327">
        <v>0</v>
      </c>
      <c r="Z9" s="327">
        <v>0</v>
      </c>
      <c r="AA9" s="327">
        <v>0</v>
      </c>
      <c r="AB9" s="327">
        <v>0</v>
      </c>
      <c r="AC9" s="327">
        <v>0</v>
      </c>
      <c r="AD9" s="327">
        <v>0</v>
      </c>
      <c r="AE9" s="327">
        <v>0</v>
      </c>
      <c r="AF9" s="327">
        <v>0</v>
      </c>
      <c r="AG9" s="328">
        <v>0</v>
      </c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</row>
    <row r="10" spans="1:193" x14ac:dyDescent="0.25">
      <c r="A10" s="32" t="s">
        <v>90</v>
      </c>
      <c r="B10" s="313">
        <v>0</v>
      </c>
      <c r="C10" s="36"/>
      <c r="D10" s="352">
        <f>IF($B10-SUM($H10:$AG10)&lt;0,"Over Allocated",(+$B10-SUM($H10:$AG10)))</f>
        <v>0</v>
      </c>
      <c r="E10" s="353"/>
      <c r="F10" s="353"/>
      <c r="G10" s="353"/>
      <c r="H10" s="327">
        <v>0</v>
      </c>
      <c r="I10" s="327">
        <v>0</v>
      </c>
      <c r="J10" s="328">
        <v>0</v>
      </c>
      <c r="K10" s="313">
        <v>0</v>
      </c>
      <c r="L10" s="327">
        <v>0</v>
      </c>
      <c r="M10" s="327">
        <v>0</v>
      </c>
      <c r="N10" s="327">
        <v>0</v>
      </c>
      <c r="O10" s="327">
        <v>0</v>
      </c>
      <c r="P10" s="327">
        <v>0</v>
      </c>
      <c r="Q10" s="327">
        <v>0</v>
      </c>
      <c r="R10" s="327">
        <v>0</v>
      </c>
      <c r="S10" s="327">
        <v>0</v>
      </c>
      <c r="T10" s="327">
        <v>0</v>
      </c>
      <c r="U10" s="327">
        <v>0</v>
      </c>
      <c r="V10" s="327">
        <v>0</v>
      </c>
      <c r="W10" s="327">
        <v>0</v>
      </c>
      <c r="X10" s="327">
        <v>0</v>
      </c>
      <c r="Y10" s="327">
        <v>0</v>
      </c>
      <c r="Z10" s="327">
        <v>0</v>
      </c>
      <c r="AA10" s="327">
        <v>0</v>
      </c>
      <c r="AB10" s="327">
        <v>0</v>
      </c>
      <c r="AC10" s="327">
        <v>0</v>
      </c>
      <c r="AD10" s="327">
        <v>0</v>
      </c>
      <c r="AE10" s="327">
        <v>0</v>
      </c>
      <c r="AF10" s="327">
        <v>0</v>
      </c>
      <c r="AG10" s="328">
        <v>0</v>
      </c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</row>
    <row r="11" spans="1:193" ht="21.75" customHeight="1" x14ac:dyDescent="0.25">
      <c r="A11" s="39"/>
      <c r="B11" s="312"/>
      <c r="C11" s="36"/>
      <c r="D11" s="352"/>
      <c r="E11" s="353"/>
      <c r="F11" s="353"/>
      <c r="G11" s="353"/>
      <c r="H11" s="327"/>
      <c r="I11" s="327"/>
      <c r="J11" s="328"/>
      <c r="K11" s="313"/>
      <c r="L11" s="327"/>
      <c r="M11" s="327"/>
      <c r="N11" s="327"/>
      <c r="O11" s="327"/>
      <c r="P11" s="327"/>
      <c r="Q11" s="327"/>
      <c r="R11" s="327"/>
      <c r="S11" s="327"/>
      <c r="T11" s="327"/>
      <c r="U11" s="327"/>
      <c r="V11" s="327"/>
      <c r="W11" s="327"/>
      <c r="X11" s="327"/>
      <c r="Y11" s="327"/>
      <c r="Z11" s="327"/>
      <c r="AA11" s="327"/>
      <c r="AB11" s="327"/>
      <c r="AC11" s="327"/>
      <c r="AD11" s="327"/>
      <c r="AE11" s="327"/>
      <c r="AF11" s="327"/>
      <c r="AG11" s="328"/>
    </row>
    <row r="12" spans="1:193" ht="46.5" customHeight="1" x14ac:dyDescent="0.25">
      <c r="A12" s="35" t="s">
        <v>91</v>
      </c>
      <c r="B12" s="312"/>
      <c r="C12" s="36"/>
      <c r="D12" s="352"/>
      <c r="E12" s="353"/>
      <c r="F12" s="353"/>
      <c r="G12" s="353"/>
      <c r="H12" s="327"/>
      <c r="I12" s="327"/>
      <c r="J12" s="328"/>
      <c r="K12" s="313"/>
      <c r="L12" s="327"/>
      <c r="M12" s="327"/>
      <c r="N12" s="327"/>
      <c r="O12" s="327"/>
      <c r="P12" s="327"/>
      <c r="Q12" s="327"/>
      <c r="R12" s="327"/>
      <c r="S12" s="327"/>
      <c r="T12" s="327"/>
      <c r="U12" s="327"/>
      <c r="V12" s="327"/>
      <c r="W12" s="327"/>
      <c r="X12" s="327"/>
      <c r="Y12" s="327"/>
      <c r="Z12" s="327"/>
      <c r="AA12" s="327"/>
      <c r="AB12" s="327"/>
      <c r="AC12" s="327"/>
      <c r="AD12" s="327"/>
      <c r="AE12" s="327"/>
      <c r="AF12" s="327"/>
      <c r="AG12" s="328"/>
    </row>
    <row r="13" spans="1:193" x14ac:dyDescent="0.25">
      <c r="A13" s="32" t="s">
        <v>92</v>
      </c>
      <c r="B13" s="313">
        <v>0</v>
      </c>
      <c r="C13" s="36"/>
      <c r="D13" s="352"/>
      <c r="E13" s="353"/>
      <c r="F13" s="353" t="str">
        <f>IF(SUM(PERSONNEL_INPUTS!B$33:B$42)=0,"no driver personnel",+B13-SUM(G13:AG13))</f>
        <v>no driver personnel</v>
      </c>
      <c r="G13" s="353"/>
      <c r="H13" s="327">
        <v>0</v>
      </c>
      <c r="I13" s="327">
        <v>0</v>
      </c>
      <c r="J13" s="328">
        <v>0</v>
      </c>
      <c r="K13" s="313">
        <v>0</v>
      </c>
      <c r="L13" s="327">
        <v>0</v>
      </c>
      <c r="M13" s="327">
        <v>0</v>
      </c>
      <c r="N13" s="327">
        <v>0</v>
      </c>
      <c r="O13" s="327">
        <v>0</v>
      </c>
      <c r="P13" s="327">
        <v>0</v>
      </c>
      <c r="Q13" s="327">
        <v>0</v>
      </c>
      <c r="R13" s="327">
        <v>0</v>
      </c>
      <c r="S13" s="327">
        <v>0</v>
      </c>
      <c r="T13" s="327">
        <v>0</v>
      </c>
      <c r="U13" s="327">
        <v>0</v>
      </c>
      <c r="V13" s="327">
        <v>0</v>
      </c>
      <c r="W13" s="327">
        <v>0</v>
      </c>
      <c r="X13" s="327">
        <v>0</v>
      </c>
      <c r="Y13" s="327">
        <v>0</v>
      </c>
      <c r="Z13" s="327">
        <v>0</v>
      </c>
      <c r="AA13" s="327">
        <v>0</v>
      </c>
      <c r="AB13" s="327">
        <v>0</v>
      </c>
      <c r="AC13" s="327">
        <v>0</v>
      </c>
      <c r="AD13" s="327">
        <v>0</v>
      </c>
      <c r="AE13" s="327">
        <v>0</v>
      </c>
      <c r="AF13" s="327">
        <v>0</v>
      </c>
      <c r="AG13" s="328">
        <v>0</v>
      </c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</row>
    <row r="14" spans="1:193" x14ac:dyDescent="0.25">
      <c r="A14" s="32" t="s">
        <v>93</v>
      </c>
      <c r="B14" s="313">
        <v>0</v>
      </c>
      <c r="C14" s="36"/>
      <c r="D14" s="352"/>
      <c r="E14" s="353"/>
      <c r="F14" s="353" t="str">
        <f>IF(SUM(PERSONNEL_INPUTS!B$33:B$42)=0,"no driver personnel",+B14-SUM(G14:AG14))</f>
        <v>no driver personnel</v>
      </c>
      <c r="G14" s="353"/>
      <c r="H14" s="327">
        <v>0</v>
      </c>
      <c r="I14" s="327">
        <v>0</v>
      </c>
      <c r="J14" s="328">
        <v>0</v>
      </c>
      <c r="K14" s="313">
        <v>0</v>
      </c>
      <c r="L14" s="327">
        <v>0</v>
      </c>
      <c r="M14" s="327">
        <v>0</v>
      </c>
      <c r="N14" s="327">
        <v>0</v>
      </c>
      <c r="O14" s="327">
        <v>0</v>
      </c>
      <c r="P14" s="327">
        <v>0</v>
      </c>
      <c r="Q14" s="327">
        <v>0</v>
      </c>
      <c r="R14" s="327">
        <v>0</v>
      </c>
      <c r="S14" s="327">
        <v>0</v>
      </c>
      <c r="T14" s="327">
        <v>0</v>
      </c>
      <c r="U14" s="327">
        <v>0</v>
      </c>
      <c r="V14" s="327">
        <v>0</v>
      </c>
      <c r="W14" s="327">
        <v>0</v>
      </c>
      <c r="X14" s="327">
        <v>0</v>
      </c>
      <c r="Y14" s="327">
        <v>0</v>
      </c>
      <c r="Z14" s="327">
        <v>0</v>
      </c>
      <c r="AA14" s="327">
        <v>0</v>
      </c>
      <c r="AB14" s="327">
        <v>0</v>
      </c>
      <c r="AC14" s="327">
        <v>0</v>
      </c>
      <c r="AD14" s="327">
        <v>0</v>
      </c>
      <c r="AE14" s="327">
        <v>0</v>
      </c>
      <c r="AF14" s="327">
        <v>0</v>
      </c>
      <c r="AG14" s="328">
        <v>0</v>
      </c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</row>
    <row r="15" spans="1:193" x14ac:dyDescent="0.25">
      <c r="A15" s="32" t="s">
        <v>94</v>
      </c>
      <c r="B15" s="313">
        <v>0</v>
      </c>
      <c r="C15" s="36"/>
      <c r="D15" s="352"/>
      <c r="E15" s="353"/>
      <c r="F15" s="353" t="str">
        <f>IF(SUM(PERSONNEL_INPUTS!B$33:B$42)=0,"no driver personnel",+B15-SUM(G15:AG15))</f>
        <v>no driver personnel</v>
      </c>
      <c r="G15" s="353"/>
      <c r="H15" s="327">
        <v>0</v>
      </c>
      <c r="I15" s="327">
        <v>0</v>
      </c>
      <c r="J15" s="328">
        <v>0</v>
      </c>
      <c r="K15" s="313">
        <v>0</v>
      </c>
      <c r="L15" s="327">
        <v>0</v>
      </c>
      <c r="M15" s="327">
        <v>0</v>
      </c>
      <c r="N15" s="327">
        <v>0</v>
      </c>
      <c r="O15" s="327">
        <v>0</v>
      </c>
      <c r="P15" s="327">
        <v>0</v>
      </c>
      <c r="Q15" s="327">
        <v>0</v>
      </c>
      <c r="R15" s="327">
        <v>0</v>
      </c>
      <c r="S15" s="327">
        <v>0</v>
      </c>
      <c r="T15" s="327">
        <v>0</v>
      </c>
      <c r="U15" s="327">
        <v>0</v>
      </c>
      <c r="V15" s="327">
        <v>0</v>
      </c>
      <c r="W15" s="327">
        <v>0</v>
      </c>
      <c r="X15" s="327">
        <v>0</v>
      </c>
      <c r="Y15" s="327">
        <v>0</v>
      </c>
      <c r="Z15" s="327">
        <v>0</v>
      </c>
      <c r="AA15" s="327">
        <v>0</v>
      </c>
      <c r="AB15" s="327">
        <v>0</v>
      </c>
      <c r="AC15" s="327">
        <v>0</v>
      </c>
      <c r="AD15" s="327">
        <v>0</v>
      </c>
      <c r="AE15" s="327">
        <v>0</v>
      </c>
      <c r="AF15" s="327">
        <v>0</v>
      </c>
      <c r="AG15" s="328">
        <v>0</v>
      </c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</row>
    <row r="16" spans="1:193" x14ac:dyDescent="0.25">
      <c r="A16" s="32" t="s">
        <v>95</v>
      </c>
      <c r="B16" s="313">
        <v>0</v>
      </c>
      <c r="C16" s="36"/>
      <c r="D16" s="352"/>
      <c r="E16" s="353"/>
      <c r="F16" s="353" t="str">
        <f>IF(SUM(PERSONNEL_INPUTS!B$33:B$42)=0,"no driver personnel",+B16-SUM(G16:AG16))</f>
        <v>no driver personnel</v>
      </c>
      <c r="G16" s="353"/>
      <c r="H16" s="327">
        <v>0</v>
      </c>
      <c r="I16" s="327">
        <v>0</v>
      </c>
      <c r="J16" s="328">
        <v>0</v>
      </c>
      <c r="K16" s="313">
        <v>0</v>
      </c>
      <c r="L16" s="327">
        <v>0</v>
      </c>
      <c r="M16" s="327">
        <v>0</v>
      </c>
      <c r="N16" s="327">
        <v>0</v>
      </c>
      <c r="O16" s="327">
        <v>0</v>
      </c>
      <c r="P16" s="327">
        <v>0</v>
      </c>
      <c r="Q16" s="327">
        <v>0</v>
      </c>
      <c r="R16" s="327">
        <v>0</v>
      </c>
      <c r="S16" s="327">
        <v>0</v>
      </c>
      <c r="T16" s="327">
        <v>0</v>
      </c>
      <c r="U16" s="327">
        <v>0</v>
      </c>
      <c r="V16" s="327">
        <v>0</v>
      </c>
      <c r="W16" s="327">
        <v>0</v>
      </c>
      <c r="X16" s="327">
        <v>0</v>
      </c>
      <c r="Y16" s="327">
        <v>0</v>
      </c>
      <c r="Z16" s="327">
        <v>0</v>
      </c>
      <c r="AA16" s="327">
        <v>0</v>
      </c>
      <c r="AB16" s="327">
        <v>0</v>
      </c>
      <c r="AC16" s="327">
        <v>0</v>
      </c>
      <c r="AD16" s="327">
        <v>0</v>
      </c>
      <c r="AE16" s="327">
        <v>0</v>
      </c>
      <c r="AF16" s="327">
        <v>0</v>
      </c>
      <c r="AG16" s="328">
        <v>0</v>
      </c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</row>
    <row r="17" spans="1:33" ht="21.75" customHeight="1" x14ac:dyDescent="0.25">
      <c r="A17" s="39"/>
      <c r="B17" s="312"/>
      <c r="C17" s="36"/>
      <c r="D17" s="352"/>
      <c r="E17" s="353"/>
      <c r="F17" s="353"/>
      <c r="G17" s="353"/>
      <c r="H17" s="327"/>
      <c r="I17" s="327"/>
      <c r="J17" s="328"/>
      <c r="K17" s="313"/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  <c r="W17" s="327"/>
      <c r="X17" s="327"/>
      <c r="Y17" s="327"/>
      <c r="Z17" s="327"/>
      <c r="AA17" s="327"/>
      <c r="AB17" s="327"/>
      <c r="AC17" s="327"/>
      <c r="AD17" s="327"/>
      <c r="AE17" s="327"/>
      <c r="AF17" s="327"/>
      <c r="AG17" s="328"/>
    </row>
    <row r="18" spans="1:33" ht="21.75" customHeight="1" x14ac:dyDescent="0.25">
      <c r="A18" s="35" t="s">
        <v>96</v>
      </c>
      <c r="B18" s="312"/>
      <c r="C18" s="36"/>
      <c r="D18" s="352"/>
      <c r="E18" s="353"/>
      <c r="F18" s="353"/>
      <c r="G18" s="353"/>
      <c r="H18" s="327"/>
      <c r="I18" s="327"/>
      <c r="J18" s="328"/>
      <c r="K18" s="313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327"/>
      <c r="AF18" s="327"/>
      <c r="AG18" s="328"/>
    </row>
    <row r="19" spans="1:33" x14ac:dyDescent="0.25">
      <c r="A19" s="32" t="s">
        <v>97</v>
      </c>
      <c r="B19" s="313">
        <v>0</v>
      </c>
      <c r="C19" s="41"/>
      <c r="D19" s="352"/>
      <c r="E19" s="353">
        <f t="shared" ref="E19:E25" si="0">IF($B19-SUM($H19:$AG19)&lt;0,"Over Allocated",(+$B19-SUM($H19:$AG19)))</f>
        <v>0</v>
      </c>
      <c r="F19" s="353"/>
      <c r="G19" s="353"/>
      <c r="H19" s="327">
        <v>0</v>
      </c>
      <c r="I19" s="327">
        <v>0</v>
      </c>
      <c r="J19" s="328">
        <v>0</v>
      </c>
      <c r="K19" s="313">
        <v>0</v>
      </c>
      <c r="L19" s="327">
        <v>0</v>
      </c>
      <c r="M19" s="327">
        <v>0</v>
      </c>
      <c r="N19" s="327">
        <v>0</v>
      </c>
      <c r="O19" s="327">
        <v>0</v>
      </c>
      <c r="P19" s="327">
        <v>0</v>
      </c>
      <c r="Q19" s="327">
        <v>0</v>
      </c>
      <c r="R19" s="327">
        <v>0</v>
      </c>
      <c r="S19" s="327">
        <v>0</v>
      </c>
      <c r="T19" s="327">
        <v>0</v>
      </c>
      <c r="U19" s="327">
        <v>0</v>
      </c>
      <c r="V19" s="327">
        <v>0</v>
      </c>
      <c r="W19" s="327">
        <v>0</v>
      </c>
      <c r="X19" s="327">
        <v>0</v>
      </c>
      <c r="Y19" s="327">
        <v>0</v>
      </c>
      <c r="Z19" s="327">
        <v>0</v>
      </c>
      <c r="AA19" s="327">
        <v>0</v>
      </c>
      <c r="AB19" s="327">
        <v>0</v>
      </c>
      <c r="AC19" s="327">
        <v>0</v>
      </c>
      <c r="AD19" s="327">
        <v>0</v>
      </c>
      <c r="AE19" s="327">
        <v>0</v>
      </c>
      <c r="AF19" s="327">
        <v>0</v>
      </c>
      <c r="AG19" s="328">
        <v>0</v>
      </c>
    </row>
    <row r="20" spans="1:33" x14ac:dyDescent="0.25">
      <c r="A20" s="32" t="s">
        <v>98</v>
      </c>
      <c r="B20" s="313">
        <v>0</v>
      </c>
      <c r="C20" s="41"/>
      <c r="D20" s="352"/>
      <c r="E20" s="353">
        <f t="shared" si="0"/>
        <v>0</v>
      </c>
      <c r="F20" s="353"/>
      <c r="G20" s="353"/>
      <c r="H20" s="327">
        <v>0</v>
      </c>
      <c r="I20" s="327">
        <v>0</v>
      </c>
      <c r="J20" s="328">
        <v>0</v>
      </c>
      <c r="K20" s="313">
        <v>0</v>
      </c>
      <c r="L20" s="327">
        <v>0</v>
      </c>
      <c r="M20" s="327">
        <v>0</v>
      </c>
      <c r="N20" s="327">
        <v>0</v>
      </c>
      <c r="O20" s="327">
        <v>0</v>
      </c>
      <c r="P20" s="327">
        <v>0</v>
      </c>
      <c r="Q20" s="327">
        <v>0</v>
      </c>
      <c r="R20" s="327">
        <v>0</v>
      </c>
      <c r="S20" s="327">
        <v>0</v>
      </c>
      <c r="T20" s="327">
        <v>0</v>
      </c>
      <c r="U20" s="327">
        <v>0</v>
      </c>
      <c r="V20" s="327">
        <v>0</v>
      </c>
      <c r="W20" s="327">
        <v>0</v>
      </c>
      <c r="X20" s="327">
        <v>0</v>
      </c>
      <c r="Y20" s="327">
        <v>0</v>
      </c>
      <c r="Z20" s="327">
        <v>0</v>
      </c>
      <c r="AA20" s="327">
        <v>0</v>
      </c>
      <c r="AB20" s="327">
        <v>0</v>
      </c>
      <c r="AC20" s="327">
        <v>0</v>
      </c>
      <c r="AD20" s="327">
        <v>0</v>
      </c>
      <c r="AE20" s="327">
        <v>0</v>
      </c>
      <c r="AF20" s="327">
        <v>0</v>
      </c>
      <c r="AG20" s="328">
        <v>0</v>
      </c>
    </row>
    <row r="21" spans="1:33" x14ac:dyDescent="0.25">
      <c r="A21" s="32" t="s">
        <v>99</v>
      </c>
      <c r="B21" s="313">
        <v>0</v>
      </c>
      <c r="C21" s="41"/>
      <c r="D21" s="352"/>
      <c r="E21" s="353">
        <f t="shared" si="0"/>
        <v>0</v>
      </c>
      <c r="F21" s="353"/>
      <c r="G21" s="353"/>
      <c r="H21" s="327">
        <v>0</v>
      </c>
      <c r="I21" s="327">
        <v>0</v>
      </c>
      <c r="J21" s="328">
        <v>0</v>
      </c>
      <c r="K21" s="313">
        <v>0</v>
      </c>
      <c r="L21" s="327">
        <v>0</v>
      </c>
      <c r="M21" s="327">
        <v>0</v>
      </c>
      <c r="N21" s="327">
        <v>0</v>
      </c>
      <c r="O21" s="327">
        <v>0</v>
      </c>
      <c r="P21" s="327">
        <v>0</v>
      </c>
      <c r="Q21" s="327">
        <v>0</v>
      </c>
      <c r="R21" s="327">
        <v>0</v>
      </c>
      <c r="S21" s="327">
        <v>0</v>
      </c>
      <c r="T21" s="327">
        <v>0</v>
      </c>
      <c r="U21" s="327">
        <v>0</v>
      </c>
      <c r="V21" s="327">
        <v>0</v>
      </c>
      <c r="W21" s="327">
        <v>0</v>
      </c>
      <c r="X21" s="327">
        <v>0</v>
      </c>
      <c r="Y21" s="327">
        <v>0</v>
      </c>
      <c r="Z21" s="327">
        <v>0</v>
      </c>
      <c r="AA21" s="327">
        <v>0</v>
      </c>
      <c r="AB21" s="327">
        <v>0</v>
      </c>
      <c r="AC21" s="327">
        <v>0</v>
      </c>
      <c r="AD21" s="327">
        <v>0</v>
      </c>
      <c r="AE21" s="327">
        <v>0</v>
      </c>
      <c r="AF21" s="327">
        <v>0</v>
      </c>
      <c r="AG21" s="328">
        <v>0</v>
      </c>
    </row>
    <row r="22" spans="1:33" x14ac:dyDescent="0.25">
      <c r="A22" s="32" t="s">
        <v>100</v>
      </c>
      <c r="B22" s="313">
        <v>0</v>
      </c>
      <c r="C22" s="41"/>
      <c r="D22" s="352"/>
      <c r="E22" s="353">
        <f>IF($B22-SUM($H22:$AG22)&lt;0,"Over Allocated",(+$B22-SUM($H22:$AG22)))</f>
        <v>0</v>
      </c>
      <c r="F22" s="353"/>
      <c r="G22" s="353"/>
      <c r="H22" s="327">
        <v>0</v>
      </c>
      <c r="I22" s="327">
        <v>0</v>
      </c>
      <c r="J22" s="328">
        <v>0</v>
      </c>
      <c r="K22" s="313">
        <v>0</v>
      </c>
      <c r="L22" s="327">
        <v>0</v>
      </c>
      <c r="M22" s="327">
        <v>0</v>
      </c>
      <c r="N22" s="327">
        <v>0</v>
      </c>
      <c r="O22" s="327">
        <v>0</v>
      </c>
      <c r="P22" s="327">
        <v>0</v>
      </c>
      <c r="Q22" s="327">
        <v>0</v>
      </c>
      <c r="R22" s="327">
        <v>0</v>
      </c>
      <c r="S22" s="327">
        <v>0</v>
      </c>
      <c r="T22" s="327">
        <v>0</v>
      </c>
      <c r="U22" s="327">
        <v>0</v>
      </c>
      <c r="V22" s="327">
        <v>0</v>
      </c>
      <c r="W22" s="327">
        <v>0</v>
      </c>
      <c r="X22" s="327">
        <v>0</v>
      </c>
      <c r="Y22" s="327">
        <v>0</v>
      </c>
      <c r="Z22" s="327">
        <v>0</v>
      </c>
      <c r="AA22" s="327">
        <v>0</v>
      </c>
      <c r="AB22" s="327">
        <v>0</v>
      </c>
      <c r="AC22" s="327">
        <v>0</v>
      </c>
      <c r="AD22" s="327">
        <v>0</v>
      </c>
      <c r="AE22" s="327">
        <v>0</v>
      </c>
      <c r="AF22" s="327">
        <v>0</v>
      </c>
      <c r="AG22" s="328">
        <v>0</v>
      </c>
    </row>
    <row r="23" spans="1:33" x14ac:dyDescent="0.25">
      <c r="A23" s="32" t="s">
        <v>101</v>
      </c>
      <c r="B23" s="313">
        <v>0</v>
      </c>
      <c r="C23" s="41"/>
      <c r="D23" s="352"/>
      <c r="E23" s="353">
        <f t="shared" si="0"/>
        <v>0</v>
      </c>
      <c r="F23" s="353"/>
      <c r="G23" s="353"/>
      <c r="H23" s="327">
        <v>0</v>
      </c>
      <c r="I23" s="327">
        <v>0</v>
      </c>
      <c r="J23" s="328">
        <v>0</v>
      </c>
      <c r="K23" s="313">
        <v>0</v>
      </c>
      <c r="L23" s="327">
        <v>0</v>
      </c>
      <c r="M23" s="327">
        <v>0</v>
      </c>
      <c r="N23" s="327">
        <v>0</v>
      </c>
      <c r="O23" s="327">
        <v>0</v>
      </c>
      <c r="P23" s="327">
        <v>0</v>
      </c>
      <c r="Q23" s="327">
        <v>0</v>
      </c>
      <c r="R23" s="327">
        <v>0</v>
      </c>
      <c r="S23" s="327">
        <v>0</v>
      </c>
      <c r="T23" s="327">
        <v>0</v>
      </c>
      <c r="U23" s="327">
        <v>0</v>
      </c>
      <c r="V23" s="327">
        <v>0</v>
      </c>
      <c r="W23" s="327">
        <v>0</v>
      </c>
      <c r="X23" s="327">
        <v>0</v>
      </c>
      <c r="Y23" s="327">
        <v>0</v>
      </c>
      <c r="Z23" s="327">
        <v>0</v>
      </c>
      <c r="AA23" s="327">
        <v>0</v>
      </c>
      <c r="AB23" s="327">
        <v>0</v>
      </c>
      <c r="AC23" s="327">
        <v>0</v>
      </c>
      <c r="AD23" s="327">
        <v>0</v>
      </c>
      <c r="AE23" s="327">
        <v>0</v>
      </c>
      <c r="AF23" s="327">
        <v>0</v>
      </c>
      <c r="AG23" s="328">
        <v>0</v>
      </c>
    </row>
    <row r="24" spans="1:33" x14ac:dyDescent="0.25">
      <c r="A24" s="32" t="s">
        <v>102</v>
      </c>
      <c r="B24" s="313">
        <v>0</v>
      </c>
      <c r="C24" s="41"/>
      <c r="D24" s="352"/>
      <c r="E24" s="353">
        <f t="shared" si="0"/>
        <v>0</v>
      </c>
      <c r="F24" s="353"/>
      <c r="G24" s="353"/>
      <c r="H24" s="327">
        <v>0</v>
      </c>
      <c r="I24" s="327">
        <v>0</v>
      </c>
      <c r="J24" s="328">
        <v>0</v>
      </c>
      <c r="K24" s="313">
        <v>0</v>
      </c>
      <c r="L24" s="327">
        <v>0</v>
      </c>
      <c r="M24" s="327">
        <v>0</v>
      </c>
      <c r="N24" s="327">
        <v>0</v>
      </c>
      <c r="O24" s="327">
        <v>0</v>
      </c>
      <c r="P24" s="327">
        <v>0</v>
      </c>
      <c r="Q24" s="327">
        <v>0</v>
      </c>
      <c r="R24" s="327">
        <v>0</v>
      </c>
      <c r="S24" s="327">
        <v>0</v>
      </c>
      <c r="T24" s="327">
        <v>0</v>
      </c>
      <c r="U24" s="327">
        <v>0</v>
      </c>
      <c r="V24" s="327">
        <v>0</v>
      </c>
      <c r="W24" s="327">
        <v>0</v>
      </c>
      <c r="X24" s="327">
        <v>0</v>
      </c>
      <c r="Y24" s="327">
        <v>0</v>
      </c>
      <c r="Z24" s="327">
        <v>0</v>
      </c>
      <c r="AA24" s="327">
        <v>0</v>
      </c>
      <c r="AB24" s="327">
        <v>0</v>
      </c>
      <c r="AC24" s="327">
        <v>0</v>
      </c>
      <c r="AD24" s="327">
        <v>0</v>
      </c>
      <c r="AE24" s="327">
        <v>0</v>
      </c>
      <c r="AF24" s="327">
        <v>0</v>
      </c>
      <c r="AG24" s="328">
        <v>0</v>
      </c>
    </row>
    <row r="25" spans="1:33" x14ac:dyDescent="0.25">
      <c r="A25" s="32" t="s">
        <v>103</v>
      </c>
      <c r="B25" s="313">
        <v>0</v>
      </c>
      <c r="C25" s="41"/>
      <c r="D25" s="352"/>
      <c r="E25" s="353">
        <f t="shared" si="0"/>
        <v>0</v>
      </c>
      <c r="F25" s="353"/>
      <c r="G25" s="353"/>
      <c r="H25" s="327">
        <v>0</v>
      </c>
      <c r="I25" s="327">
        <v>0</v>
      </c>
      <c r="J25" s="328">
        <v>0</v>
      </c>
      <c r="K25" s="313">
        <v>0</v>
      </c>
      <c r="L25" s="327">
        <v>0</v>
      </c>
      <c r="M25" s="327">
        <v>0</v>
      </c>
      <c r="N25" s="327">
        <v>0</v>
      </c>
      <c r="O25" s="327">
        <v>0</v>
      </c>
      <c r="P25" s="327">
        <v>0</v>
      </c>
      <c r="Q25" s="327">
        <v>0</v>
      </c>
      <c r="R25" s="327">
        <v>0</v>
      </c>
      <c r="S25" s="327">
        <v>0</v>
      </c>
      <c r="T25" s="327">
        <v>0</v>
      </c>
      <c r="U25" s="327">
        <v>0</v>
      </c>
      <c r="V25" s="327">
        <v>0</v>
      </c>
      <c r="W25" s="327">
        <v>0</v>
      </c>
      <c r="X25" s="327">
        <v>0</v>
      </c>
      <c r="Y25" s="327">
        <v>0</v>
      </c>
      <c r="Z25" s="327">
        <v>0</v>
      </c>
      <c r="AA25" s="327">
        <v>0</v>
      </c>
      <c r="AB25" s="327">
        <v>0</v>
      </c>
      <c r="AC25" s="327">
        <v>0</v>
      </c>
      <c r="AD25" s="327">
        <v>0</v>
      </c>
      <c r="AE25" s="327">
        <v>0</v>
      </c>
      <c r="AF25" s="327">
        <v>0</v>
      </c>
      <c r="AG25" s="328">
        <v>0</v>
      </c>
    </row>
    <row r="26" spans="1:33" ht="21.75" customHeight="1" x14ac:dyDescent="0.25">
      <c r="A26" s="39"/>
      <c r="B26" s="312"/>
      <c r="C26" s="36"/>
      <c r="D26" s="352"/>
      <c r="E26" s="353"/>
      <c r="F26" s="353"/>
      <c r="G26" s="353"/>
      <c r="H26" s="327"/>
      <c r="I26" s="327"/>
      <c r="J26" s="328"/>
      <c r="K26" s="313"/>
      <c r="L26" s="327"/>
      <c r="M26" s="327"/>
      <c r="N26" s="327"/>
      <c r="O26" s="327"/>
      <c r="P26" s="327"/>
      <c r="Q26" s="327"/>
      <c r="R26" s="327"/>
      <c r="S26" s="327"/>
      <c r="T26" s="327"/>
      <c r="U26" s="327"/>
      <c r="V26" s="327"/>
      <c r="W26" s="327"/>
      <c r="X26" s="327"/>
      <c r="Y26" s="327"/>
      <c r="Z26" s="327"/>
      <c r="AA26" s="327"/>
      <c r="AB26" s="327"/>
      <c r="AC26" s="327"/>
      <c r="AD26" s="327"/>
      <c r="AE26" s="327"/>
      <c r="AF26" s="327"/>
      <c r="AG26" s="328"/>
    </row>
    <row r="27" spans="1:33" ht="51" customHeight="1" x14ac:dyDescent="0.25">
      <c r="A27" s="35" t="s">
        <v>104</v>
      </c>
      <c r="B27" s="312"/>
      <c r="C27" s="36"/>
      <c r="D27" s="352"/>
      <c r="E27" s="353"/>
      <c r="F27" s="353"/>
      <c r="G27" s="353"/>
      <c r="H27" s="327"/>
      <c r="I27" s="327"/>
      <c r="J27" s="328"/>
      <c r="K27" s="313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  <c r="AB27" s="327"/>
      <c r="AC27" s="327"/>
      <c r="AD27" s="327"/>
      <c r="AE27" s="327"/>
      <c r="AF27" s="327"/>
      <c r="AG27" s="328"/>
    </row>
    <row r="28" spans="1:33" x14ac:dyDescent="0.25">
      <c r="A28" s="32" t="s">
        <v>105</v>
      </c>
      <c r="B28" s="313">
        <v>0</v>
      </c>
      <c r="C28" s="36"/>
      <c r="D28" s="352">
        <f>IF($B28-SUM($H28:$AG28)&lt;0,"Over Allocated",(+$B28-SUM($H28:$AG28)))</f>
        <v>0</v>
      </c>
      <c r="E28" s="353"/>
      <c r="F28" s="353"/>
      <c r="G28" s="353"/>
      <c r="H28" s="327">
        <v>0</v>
      </c>
      <c r="I28" s="327">
        <v>0</v>
      </c>
      <c r="J28" s="328">
        <v>0</v>
      </c>
      <c r="K28" s="313">
        <v>0</v>
      </c>
      <c r="L28" s="327">
        <v>0</v>
      </c>
      <c r="M28" s="327">
        <v>0</v>
      </c>
      <c r="N28" s="327">
        <v>0</v>
      </c>
      <c r="O28" s="327">
        <v>0</v>
      </c>
      <c r="P28" s="327">
        <v>0</v>
      </c>
      <c r="Q28" s="327">
        <v>0</v>
      </c>
      <c r="R28" s="327">
        <v>0</v>
      </c>
      <c r="S28" s="327">
        <v>0</v>
      </c>
      <c r="T28" s="327">
        <v>0</v>
      </c>
      <c r="U28" s="327">
        <v>0</v>
      </c>
      <c r="V28" s="327">
        <v>0</v>
      </c>
      <c r="W28" s="327">
        <v>0</v>
      </c>
      <c r="X28" s="327">
        <v>0</v>
      </c>
      <c r="Y28" s="327">
        <v>0</v>
      </c>
      <c r="Z28" s="327">
        <v>0</v>
      </c>
      <c r="AA28" s="327">
        <v>0</v>
      </c>
      <c r="AB28" s="327">
        <v>0</v>
      </c>
      <c r="AC28" s="327">
        <v>0</v>
      </c>
      <c r="AD28" s="327">
        <v>0</v>
      </c>
      <c r="AE28" s="327">
        <v>0</v>
      </c>
      <c r="AF28" s="327">
        <v>0</v>
      </c>
      <c r="AG28" s="328">
        <v>0</v>
      </c>
    </row>
    <row r="29" spans="1:33" x14ac:dyDescent="0.25">
      <c r="A29" s="32" t="s">
        <v>106</v>
      </c>
      <c r="B29" s="313">
        <v>0</v>
      </c>
      <c r="C29" s="36"/>
      <c r="D29" s="352">
        <f>IF($B29-SUM($H29:$AG29)&lt;0,"Over Allocated",(+$B29-SUM($H29:$AG29)))</f>
        <v>0</v>
      </c>
      <c r="E29" s="353"/>
      <c r="F29" s="353"/>
      <c r="G29" s="353"/>
      <c r="H29" s="327">
        <v>0</v>
      </c>
      <c r="I29" s="327">
        <v>0</v>
      </c>
      <c r="J29" s="328">
        <v>0</v>
      </c>
      <c r="K29" s="313">
        <v>0</v>
      </c>
      <c r="L29" s="327">
        <v>0</v>
      </c>
      <c r="M29" s="327">
        <v>0</v>
      </c>
      <c r="N29" s="327">
        <v>0</v>
      </c>
      <c r="O29" s="327">
        <v>0</v>
      </c>
      <c r="P29" s="327">
        <v>0</v>
      </c>
      <c r="Q29" s="327">
        <v>0</v>
      </c>
      <c r="R29" s="327">
        <v>0</v>
      </c>
      <c r="S29" s="327">
        <v>0</v>
      </c>
      <c r="T29" s="327">
        <v>0</v>
      </c>
      <c r="U29" s="327">
        <v>0</v>
      </c>
      <c r="V29" s="327">
        <v>0</v>
      </c>
      <c r="W29" s="327">
        <v>0</v>
      </c>
      <c r="X29" s="327">
        <v>0</v>
      </c>
      <c r="Y29" s="327">
        <v>0</v>
      </c>
      <c r="Z29" s="327">
        <v>0</v>
      </c>
      <c r="AA29" s="327">
        <v>0</v>
      </c>
      <c r="AB29" s="327">
        <v>0</v>
      </c>
      <c r="AC29" s="327">
        <v>0</v>
      </c>
      <c r="AD29" s="327">
        <v>0</v>
      </c>
      <c r="AE29" s="327">
        <v>0</v>
      </c>
      <c r="AF29" s="327">
        <v>0</v>
      </c>
      <c r="AG29" s="328">
        <v>0</v>
      </c>
    </row>
    <row r="30" spans="1:33" x14ac:dyDescent="0.25">
      <c r="A30" s="32" t="s">
        <v>107</v>
      </c>
      <c r="B30" s="313">
        <v>0</v>
      </c>
      <c r="C30" s="36"/>
      <c r="D30" s="352">
        <f>IF($B30-SUM($H30:$AG30)&lt;0,"Over Allocated",(+$B30-SUM($H30:$AG30)))</f>
        <v>0</v>
      </c>
      <c r="E30" s="353"/>
      <c r="F30" s="353"/>
      <c r="G30" s="353"/>
      <c r="H30" s="327">
        <v>0</v>
      </c>
      <c r="I30" s="327">
        <v>0</v>
      </c>
      <c r="J30" s="328">
        <v>0</v>
      </c>
      <c r="K30" s="313">
        <v>0</v>
      </c>
      <c r="L30" s="327">
        <v>0</v>
      </c>
      <c r="M30" s="327">
        <v>0</v>
      </c>
      <c r="N30" s="327">
        <v>0</v>
      </c>
      <c r="O30" s="327">
        <v>0</v>
      </c>
      <c r="P30" s="327">
        <v>0</v>
      </c>
      <c r="Q30" s="327">
        <v>0</v>
      </c>
      <c r="R30" s="327">
        <v>0</v>
      </c>
      <c r="S30" s="327">
        <v>0</v>
      </c>
      <c r="T30" s="327">
        <v>0</v>
      </c>
      <c r="U30" s="327">
        <v>0</v>
      </c>
      <c r="V30" s="327">
        <v>0</v>
      </c>
      <c r="W30" s="327">
        <v>0</v>
      </c>
      <c r="X30" s="327">
        <v>0</v>
      </c>
      <c r="Y30" s="327">
        <v>0</v>
      </c>
      <c r="Z30" s="327">
        <v>0</v>
      </c>
      <c r="AA30" s="327">
        <v>0</v>
      </c>
      <c r="AB30" s="327">
        <v>0</v>
      </c>
      <c r="AC30" s="327">
        <v>0</v>
      </c>
      <c r="AD30" s="327">
        <v>0</v>
      </c>
      <c r="AE30" s="327">
        <v>0</v>
      </c>
      <c r="AF30" s="327">
        <v>0</v>
      </c>
      <c r="AG30" s="328">
        <v>0</v>
      </c>
    </row>
    <row r="31" spans="1:33" x14ac:dyDescent="0.25">
      <c r="A31" s="32" t="s">
        <v>108</v>
      </c>
      <c r="B31" s="313">
        <v>0</v>
      </c>
      <c r="C31" s="36"/>
      <c r="D31" s="352">
        <f>IF($B31-SUM($H31:$AG31)&lt;0,"Over Allocated",(+$B31-SUM($H31:$AG31)))</f>
        <v>0</v>
      </c>
      <c r="E31" s="353"/>
      <c r="F31" s="353"/>
      <c r="G31" s="353"/>
      <c r="H31" s="327">
        <v>0</v>
      </c>
      <c r="I31" s="327">
        <v>0</v>
      </c>
      <c r="J31" s="328">
        <v>0</v>
      </c>
      <c r="K31" s="313">
        <v>0</v>
      </c>
      <c r="L31" s="327">
        <v>0</v>
      </c>
      <c r="M31" s="327">
        <v>0</v>
      </c>
      <c r="N31" s="327">
        <v>0</v>
      </c>
      <c r="O31" s="327">
        <v>0</v>
      </c>
      <c r="P31" s="327">
        <v>0</v>
      </c>
      <c r="Q31" s="327">
        <v>0</v>
      </c>
      <c r="R31" s="327">
        <v>0</v>
      </c>
      <c r="S31" s="327">
        <v>0</v>
      </c>
      <c r="T31" s="327">
        <v>0</v>
      </c>
      <c r="U31" s="327">
        <v>0</v>
      </c>
      <c r="V31" s="327">
        <v>0</v>
      </c>
      <c r="W31" s="327">
        <v>0</v>
      </c>
      <c r="X31" s="327">
        <v>0</v>
      </c>
      <c r="Y31" s="327">
        <v>0</v>
      </c>
      <c r="Z31" s="327">
        <v>0</v>
      </c>
      <c r="AA31" s="327">
        <v>0</v>
      </c>
      <c r="AB31" s="327">
        <v>0</v>
      </c>
      <c r="AC31" s="327">
        <v>0</v>
      </c>
      <c r="AD31" s="327">
        <v>0</v>
      </c>
      <c r="AE31" s="327">
        <v>0</v>
      </c>
      <c r="AF31" s="327">
        <v>0</v>
      </c>
      <c r="AG31" s="328">
        <v>0</v>
      </c>
    </row>
    <row r="32" spans="1:33" x14ac:dyDescent="0.25">
      <c r="A32" s="32" t="s">
        <v>109</v>
      </c>
      <c r="B32" s="313">
        <v>0</v>
      </c>
      <c r="C32" s="36"/>
      <c r="D32" s="352">
        <f>IF($B32-SUM($H32:$AG32)&lt;0,"Over Allocated",(+$B32-SUM($H32:$AG32)))</f>
        <v>0</v>
      </c>
      <c r="E32" s="353"/>
      <c r="F32" s="353"/>
      <c r="G32" s="353"/>
      <c r="H32" s="327">
        <v>0</v>
      </c>
      <c r="I32" s="327">
        <v>0</v>
      </c>
      <c r="J32" s="328">
        <v>0</v>
      </c>
      <c r="K32" s="313">
        <v>0</v>
      </c>
      <c r="L32" s="327">
        <v>0</v>
      </c>
      <c r="M32" s="327">
        <v>0</v>
      </c>
      <c r="N32" s="327">
        <v>0</v>
      </c>
      <c r="O32" s="327">
        <v>0</v>
      </c>
      <c r="P32" s="327">
        <v>0</v>
      </c>
      <c r="Q32" s="327">
        <v>0</v>
      </c>
      <c r="R32" s="327">
        <v>0</v>
      </c>
      <c r="S32" s="327">
        <v>0</v>
      </c>
      <c r="T32" s="327">
        <v>0</v>
      </c>
      <c r="U32" s="327">
        <v>0</v>
      </c>
      <c r="V32" s="327">
        <v>0</v>
      </c>
      <c r="W32" s="327">
        <v>0</v>
      </c>
      <c r="X32" s="327">
        <v>0</v>
      </c>
      <c r="Y32" s="327">
        <v>0</v>
      </c>
      <c r="Z32" s="327">
        <v>0</v>
      </c>
      <c r="AA32" s="327">
        <v>0</v>
      </c>
      <c r="AB32" s="327">
        <v>0</v>
      </c>
      <c r="AC32" s="327">
        <v>0</v>
      </c>
      <c r="AD32" s="327">
        <v>0</v>
      </c>
      <c r="AE32" s="327">
        <v>0</v>
      </c>
      <c r="AF32" s="327">
        <v>0</v>
      </c>
      <c r="AG32" s="328">
        <v>0</v>
      </c>
    </row>
    <row r="33" spans="1:33" ht="21.75" customHeight="1" x14ac:dyDescent="0.25">
      <c r="A33" s="39"/>
      <c r="B33" s="312"/>
      <c r="C33" s="36"/>
      <c r="D33" s="352"/>
      <c r="E33" s="353"/>
      <c r="F33" s="353"/>
      <c r="G33" s="353"/>
      <c r="H33" s="327"/>
      <c r="I33" s="327"/>
      <c r="J33" s="328"/>
      <c r="K33" s="313"/>
      <c r="L33" s="327"/>
      <c r="M33" s="327"/>
      <c r="N33" s="327"/>
      <c r="O33" s="327"/>
      <c r="P33" s="327"/>
      <c r="Q33" s="327"/>
      <c r="R33" s="327"/>
      <c r="S33" s="327"/>
      <c r="T33" s="327"/>
      <c r="U33" s="327"/>
      <c r="V33" s="327"/>
      <c r="W33" s="327"/>
      <c r="X33" s="327"/>
      <c r="Y33" s="327"/>
      <c r="Z33" s="327"/>
      <c r="AA33" s="327"/>
      <c r="AB33" s="327"/>
      <c r="AC33" s="327"/>
      <c r="AD33" s="327"/>
      <c r="AE33" s="327"/>
      <c r="AF33" s="327"/>
      <c r="AG33" s="328"/>
    </row>
    <row r="34" spans="1:33" ht="39.6" customHeight="1" x14ac:dyDescent="0.25">
      <c r="A34" s="35" t="s">
        <v>110</v>
      </c>
      <c r="B34" s="312"/>
      <c r="C34" s="36"/>
      <c r="D34" s="352"/>
      <c r="E34" s="353"/>
      <c r="F34" s="353"/>
      <c r="G34" s="353"/>
      <c r="H34" s="327"/>
      <c r="I34" s="327"/>
      <c r="J34" s="328"/>
      <c r="K34" s="313"/>
      <c r="L34" s="327"/>
      <c r="M34" s="327"/>
      <c r="N34" s="327"/>
      <c r="O34" s="327"/>
      <c r="P34" s="327"/>
      <c r="Q34" s="327"/>
      <c r="R34" s="327"/>
      <c r="S34" s="327"/>
      <c r="T34" s="327"/>
      <c r="U34" s="327"/>
      <c r="V34" s="327"/>
      <c r="W34" s="327"/>
      <c r="X34" s="327"/>
      <c r="Y34" s="327"/>
      <c r="Z34" s="327"/>
      <c r="AA34" s="327"/>
      <c r="AB34" s="327"/>
      <c r="AC34" s="327"/>
      <c r="AD34" s="327"/>
      <c r="AE34" s="327"/>
      <c r="AF34" s="327"/>
      <c r="AG34" s="328"/>
    </row>
    <row r="35" spans="1:33" x14ac:dyDescent="0.25">
      <c r="A35" s="32" t="s">
        <v>111</v>
      </c>
      <c r="B35" s="313">
        <v>0</v>
      </c>
      <c r="C35" s="36"/>
      <c r="D35" s="352">
        <f>IF($B35-SUM($H35:$AG35)&lt;0,"Over Allocated",(+$B35-SUM($H35:$AG35)))</f>
        <v>0</v>
      </c>
      <c r="E35" s="354"/>
      <c r="F35" s="354"/>
      <c r="G35" s="354"/>
      <c r="H35" s="327">
        <v>0</v>
      </c>
      <c r="I35" s="327">
        <v>0</v>
      </c>
      <c r="J35" s="328">
        <v>0</v>
      </c>
      <c r="K35" s="313">
        <v>0</v>
      </c>
      <c r="L35" s="327">
        <v>0</v>
      </c>
      <c r="M35" s="327">
        <v>0</v>
      </c>
      <c r="N35" s="327">
        <v>0</v>
      </c>
      <c r="O35" s="327">
        <v>0</v>
      </c>
      <c r="P35" s="327">
        <v>0</v>
      </c>
      <c r="Q35" s="327">
        <v>0</v>
      </c>
      <c r="R35" s="327">
        <v>0</v>
      </c>
      <c r="S35" s="327">
        <v>0</v>
      </c>
      <c r="T35" s="327">
        <v>0</v>
      </c>
      <c r="U35" s="327">
        <v>0</v>
      </c>
      <c r="V35" s="327">
        <v>0</v>
      </c>
      <c r="W35" s="327">
        <v>0</v>
      </c>
      <c r="X35" s="327">
        <v>0</v>
      </c>
      <c r="Y35" s="327">
        <v>0</v>
      </c>
      <c r="Z35" s="327">
        <v>0</v>
      </c>
      <c r="AA35" s="327">
        <v>0</v>
      </c>
      <c r="AB35" s="327">
        <v>0</v>
      </c>
      <c r="AC35" s="327">
        <v>0</v>
      </c>
      <c r="AD35" s="327">
        <v>0</v>
      </c>
      <c r="AE35" s="327">
        <v>0</v>
      </c>
      <c r="AF35" s="327">
        <v>0</v>
      </c>
      <c r="AG35" s="328">
        <v>0</v>
      </c>
    </row>
    <row r="36" spans="1:33" x14ac:dyDescent="0.25">
      <c r="A36" s="32" t="s">
        <v>112</v>
      </c>
      <c r="B36" s="313">
        <v>0</v>
      </c>
      <c r="C36" s="36"/>
      <c r="D36" s="352">
        <f>IF($B36-SUM($H36:$AG36)&lt;0,"Over Allocated",(+$B36-SUM($H36:$AG36)))</f>
        <v>0</v>
      </c>
      <c r="E36" s="354"/>
      <c r="F36" s="354"/>
      <c r="G36" s="354"/>
      <c r="H36" s="327">
        <v>0</v>
      </c>
      <c r="I36" s="327">
        <v>0</v>
      </c>
      <c r="J36" s="328">
        <v>0</v>
      </c>
      <c r="K36" s="313">
        <v>0</v>
      </c>
      <c r="L36" s="327">
        <v>0</v>
      </c>
      <c r="M36" s="327">
        <v>0</v>
      </c>
      <c r="N36" s="327">
        <v>0</v>
      </c>
      <c r="O36" s="327">
        <v>0</v>
      </c>
      <c r="P36" s="327">
        <v>0</v>
      </c>
      <c r="Q36" s="327">
        <v>0</v>
      </c>
      <c r="R36" s="327">
        <v>0</v>
      </c>
      <c r="S36" s="327">
        <v>0</v>
      </c>
      <c r="T36" s="327">
        <v>0</v>
      </c>
      <c r="U36" s="327">
        <v>0</v>
      </c>
      <c r="V36" s="327">
        <v>0</v>
      </c>
      <c r="W36" s="327">
        <v>0</v>
      </c>
      <c r="X36" s="327">
        <v>0</v>
      </c>
      <c r="Y36" s="327">
        <v>0</v>
      </c>
      <c r="Z36" s="327">
        <v>0</v>
      </c>
      <c r="AA36" s="327">
        <v>0</v>
      </c>
      <c r="AB36" s="327">
        <v>0</v>
      </c>
      <c r="AC36" s="327">
        <v>0</v>
      </c>
      <c r="AD36" s="327">
        <v>0</v>
      </c>
      <c r="AE36" s="327">
        <v>0</v>
      </c>
      <c r="AF36" s="327">
        <v>0</v>
      </c>
      <c r="AG36" s="328">
        <v>0</v>
      </c>
    </row>
    <row r="37" spans="1:33" x14ac:dyDescent="0.25">
      <c r="A37" s="32" t="s">
        <v>113</v>
      </c>
      <c r="B37" s="313">
        <v>0</v>
      </c>
      <c r="C37" s="36"/>
      <c r="D37" s="352">
        <f>IF($B37-SUM($H37:$AG37)&lt;0,"Over Allocated",(+$B37-SUM($H37:$AG37)))</f>
        <v>0</v>
      </c>
      <c r="E37" s="354"/>
      <c r="F37" s="354"/>
      <c r="G37" s="354"/>
      <c r="H37" s="327">
        <v>0</v>
      </c>
      <c r="I37" s="327">
        <v>0</v>
      </c>
      <c r="J37" s="328">
        <v>0</v>
      </c>
      <c r="K37" s="313">
        <v>0</v>
      </c>
      <c r="L37" s="327">
        <v>0</v>
      </c>
      <c r="M37" s="327">
        <v>0</v>
      </c>
      <c r="N37" s="327">
        <v>0</v>
      </c>
      <c r="O37" s="327">
        <v>0</v>
      </c>
      <c r="P37" s="327">
        <v>0</v>
      </c>
      <c r="Q37" s="327">
        <v>0</v>
      </c>
      <c r="R37" s="327">
        <v>0</v>
      </c>
      <c r="S37" s="327">
        <v>0</v>
      </c>
      <c r="T37" s="327">
        <v>0</v>
      </c>
      <c r="U37" s="327">
        <v>0</v>
      </c>
      <c r="V37" s="327">
        <v>0</v>
      </c>
      <c r="W37" s="327">
        <v>0</v>
      </c>
      <c r="X37" s="327">
        <v>0</v>
      </c>
      <c r="Y37" s="327">
        <v>0</v>
      </c>
      <c r="Z37" s="327">
        <v>0</v>
      </c>
      <c r="AA37" s="327">
        <v>0</v>
      </c>
      <c r="AB37" s="327">
        <v>0</v>
      </c>
      <c r="AC37" s="327">
        <v>0</v>
      </c>
      <c r="AD37" s="327">
        <v>0</v>
      </c>
      <c r="AE37" s="327">
        <v>0</v>
      </c>
      <c r="AF37" s="327">
        <v>0</v>
      </c>
      <c r="AG37" s="328">
        <v>0</v>
      </c>
    </row>
    <row r="38" spans="1:33" ht="21.75" customHeight="1" x14ac:dyDescent="0.25">
      <c r="A38" s="39"/>
      <c r="B38" s="312"/>
      <c r="C38" s="36"/>
      <c r="D38" s="352"/>
      <c r="E38" s="353"/>
      <c r="F38" s="353"/>
      <c r="G38" s="353"/>
      <c r="H38" s="327"/>
      <c r="I38" s="327"/>
      <c r="J38" s="328"/>
      <c r="K38" s="313"/>
      <c r="L38" s="327"/>
      <c r="M38" s="327"/>
      <c r="N38" s="327"/>
      <c r="O38" s="327"/>
      <c r="P38" s="327"/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  <c r="AB38" s="327"/>
      <c r="AC38" s="327"/>
      <c r="AD38" s="327"/>
      <c r="AE38" s="327"/>
      <c r="AF38" s="327"/>
      <c r="AG38" s="328"/>
    </row>
    <row r="39" spans="1:33" ht="21.75" customHeight="1" x14ac:dyDescent="0.25">
      <c r="A39" s="32" t="s">
        <v>114</v>
      </c>
      <c r="B39" s="312"/>
      <c r="C39" s="36"/>
      <c r="D39" s="352"/>
      <c r="E39" s="353"/>
      <c r="F39" s="353"/>
      <c r="G39" s="353"/>
      <c r="H39" s="327"/>
      <c r="I39" s="327"/>
      <c r="J39" s="328"/>
      <c r="K39" s="313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327"/>
      <c r="Z39" s="327"/>
      <c r="AA39" s="327"/>
      <c r="AB39" s="327"/>
      <c r="AC39" s="327"/>
      <c r="AD39" s="327"/>
      <c r="AE39" s="327"/>
      <c r="AF39" s="327"/>
      <c r="AG39" s="328"/>
    </row>
    <row r="40" spans="1:33" x14ac:dyDescent="0.25">
      <c r="A40" s="32" t="s">
        <v>115</v>
      </c>
      <c r="B40" s="313">
        <v>0</v>
      </c>
      <c r="C40" s="36"/>
      <c r="D40" s="355"/>
      <c r="E40" s="354"/>
      <c r="F40" s="354"/>
      <c r="G40" s="353">
        <f>IF($B40-SUM($H40:$AG40)&lt;0,"Over Allocated",(+$B40-SUM($H40:$AG40)))</f>
        <v>0</v>
      </c>
      <c r="H40" s="327">
        <v>0</v>
      </c>
      <c r="I40" s="327">
        <v>0</v>
      </c>
      <c r="J40" s="328">
        <v>0</v>
      </c>
      <c r="K40" s="313">
        <v>0</v>
      </c>
      <c r="L40" s="327">
        <v>0</v>
      </c>
      <c r="M40" s="327">
        <v>0</v>
      </c>
      <c r="N40" s="327">
        <v>0</v>
      </c>
      <c r="O40" s="327">
        <v>0</v>
      </c>
      <c r="P40" s="327">
        <v>0</v>
      </c>
      <c r="Q40" s="327">
        <v>0</v>
      </c>
      <c r="R40" s="327">
        <v>0</v>
      </c>
      <c r="S40" s="327">
        <v>0</v>
      </c>
      <c r="T40" s="327">
        <v>0</v>
      </c>
      <c r="U40" s="327">
        <v>0</v>
      </c>
      <c r="V40" s="327">
        <v>0</v>
      </c>
      <c r="W40" s="327">
        <v>0</v>
      </c>
      <c r="X40" s="327">
        <v>0</v>
      </c>
      <c r="Y40" s="327">
        <v>0</v>
      </c>
      <c r="Z40" s="327">
        <v>0</v>
      </c>
      <c r="AA40" s="327">
        <v>0</v>
      </c>
      <c r="AB40" s="327">
        <v>0</v>
      </c>
      <c r="AC40" s="327">
        <v>0</v>
      </c>
      <c r="AD40" s="327">
        <v>0</v>
      </c>
      <c r="AE40" s="327">
        <v>0</v>
      </c>
      <c r="AF40" s="327">
        <v>0</v>
      </c>
      <c r="AG40" s="328">
        <v>0</v>
      </c>
    </row>
    <row r="41" spans="1:33" x14ac:dyDescent="0.25">
      <c r="A41" s="32" t="s">
        <v>116</v>
      </c>
      <c r="B41" s="313">
        <v>0</v>
      </c>
      <c r="C41" s="36"/>
      <c r="D41" s="355"/>
      <c r="E41" s="354"/>
      <c r="F41" s="354"/>
      <c r="G41" s="353">
        <f t="shared" ref="G41:G50" si="1">IF($B41-SUM($H41:$AG41)&lt;0,"Over Allocated",(+$B41-SUM($H41:$AG41)))</f>
        <v>0</v>
      </c>
      <c r="H41" s="327">
        <v>0</v>
      </c>
      <c r="I41" s="327">
        <v>0</v>
      </c>
      <c r="J41" s="328">
        <v>0</v>
      </c>
      <c r="K41" s="313">
        <v>0</v>
      </c>
      <c r="L41" s="327">
        <v>0</v>
      </c>
      <c r="M41" s="327">
        <v>0</v>
      </c>
      <c r="N41" s="327">
        <v>0</v>
      </c>
      <c r="O41" s="327">
        <v>0</v>
      </c>
      <c r="P41" s="327">
        <v>0</v>
      </c>
      <c r="Q41" s="327">
        <v>0</v>
      </c>
      <c r="R41" s="327">
        <v>0</v>
      </c>
      <c r="S41" s="327">
        <v>0</v>
      </c>
      <c r="T41" s="327">
        <v>0</v>
      </c>
      <c r="U41" s="327">
        <v>0</v>
      </c>
      <c r="V41" s="327">
        <v>0</v>
      </c>
      <c r="W41" s="327">
        <v>0</v>
      </c>
      <c r="X41" s="327">
        <v>0</v>
      </c>
      <c r="Y41" s="327">
        <v>0</v>
      </c>
      <c r="Z41" s="327">
        <v>0</v>
      </c>
      <c r="AA41" s="327">
        <v>0</v>
      </c>
      <c r="AB41" s="327">
        <v>0</v>
      </c>
      <c r="AC41" s="327">
        <v>0</v>
      </c>
      <c r="AD41" s="327">
        <v>0</v>
      </c>
      <c r="AE41" s="327">
        <v>0</v>
      </c>
      <c r="AF41" s="327">
        <v>0</v>
      </c>
      <c r="AG41" s="328">
        <v>0</v>
      </c>
    </row>
    <row r="42" spans="1:33" x14ac:dyDescent="0.25">
      <c r="A42" s="32" t="s">
        <v>117</v>
      </c>
      <c r="B42" s="313">
        <v>0</v>
      </c>
      <c r="C42" s="36"/>
      <c r="D42" s="355"/>
      <c r="E42" s="354"/>
      <c r="F42" s="354"/>
      <c r="G42" s="353">
        <f t="shared" si="1"/>
        <v>0</v>
      </c>
      <c r="H42" s="327">
        <v>0</v>
      </c>
      <c r="I42" s="327">
        <v>0</v>
      </c>
      <c r="J42" s="328">
        <v>0</v>
      </c>
      <c r="K42" s="313">
        <v>0</v>
      </c>
      <c r="L42" s="327">
        <v>0</v>
      </c>
      <c r="M42" s="327">
        <v>0</v>
      </c>
      <c r="N42" s="327">
        <v>0</v>
      </c>
      <c r="O42" s="327">
        <v>0</v>
      </c>
      <c r="P42" s="327">
        <v>0</v>
      </c>
      <c r="Q42" s="327">
        <v>0</v>
      </c>
      <c r="R42" s="327">
        <v>0</v>
      </c>
      <c r="S42" s="327">
        <v>0</v>
      </c>
      <c r="T42" s="327">
        <v>0</v>
      </c>
      <c r="U42" s="327">
        <v>0</v>
      </c>
      <c r="V42" s="327">
        <v>0</v>
      </c>
      <c r="W42" s="327">
        <v>0</v>
      </c>
      <c r="X42" s="327">
        <v>0</v>
      </c>
      <c r="Y42" s="327">
        <v>0</v>
      </c>
      <c r="Z42" s="327">
        <v>0</v>
      </c>
      <c r="AA42" s="327">
        <v>0</v>
      </c>
      <c r="AB42" s="327">
        <v>0</v>
      </c>
      <c r="AC42" s="327">
        <v>0</v>
      </c>
      <c r="AD42" s="327">
        <v>0</v>
      </c>
      <c r="AE42" s="327">
        <v>0</v>
      </c>
      <c r="AF42" s="327">
        <v>0</v>
      </c>
      <c r="AG42" s="328">
        <v>0</v>
      </c>
    </row>
    <row r="43" spans="1:33" x14ac:dyDescent="0.25">
      <c r="A43" s="32" t="s">
        <v>118</v>
      </c>
      <c r="B43" s="313">
        <v>0</v>
      </c>
      <c r="C43" s="36"/>
      <c r="D43" s="355"/>
      <c r="E43" s="354"/>
      <c r="F43" s="354"/>
      <c r="G43" s="353">
        <f>IF($B43-SUM($H43:$AG43)&lt;0,"Over Allocated",(+$B43-SUM($H43:$AG43)))</f>
        <v>0</v>
      </c>
      <c r="H43" s="327">
        <v>0</v>
      </c>
      <c r="I43" s="327">
        <v>0</v>
      </c>
      <c r="J43" s="328">
        <v>0</v>
      </c>
      <c r="K43" s="313">
        <v>0</v>
      </c>
      <c r="L43" s="327">
        <v>0</v>
      </c>
      <c r="M43" s="327">
        <v>0</v>
      </c>
      <c r="N43" s="327">
        <v>0</v>
      </c>
      <c r="O43" s="327">
        <v>0</v>
      </c>
      <c r="P43" s="327">
        <v>0</v>
      </c>
      <c r="Q43" s="327">
        <v>0</v>
      </c>
      <c r="R43" s="327">
        <v>0</v>
      </c>
      <c r="S43" s="327">
        <v>0</v>
      </c>
      <c r="T43" s="327">
        <v>0</v>
      </c>
      <c r="U43" s="327">
        <v>0</v>
      </c>
      <c r="V43" s="327">
        <v>0</v>
      </c>
      <c r="W43" s="327">
        <v>0</v>
      </c>
      <c r="X43" s="327">
        <v>0</v>
      </c>
      <c r="Y43" s="327">
        <v>0</v>
      </c>
      <c r="Z43" s="327">
        <v>0</v>
      </c>
      <c r="AA43" s="327">
        <v>0</v>
      </c>
      <c r="AB43" s="327">
        <v>0</v>
      </c>
      <c r="AC43" s="327">
        <v>0</v>
      </c>
      <c r="AD43" s="327">
        <v>0</v>
      </c>
      <c r="AE43" s="327">
        <v>0</v>
      </c>
      <c r="AF43" s="327">
        <v>0</v>
      </c>
      <c r="AG43" s="328">
        <v>0</v>
      </c>
    </row>
    <row r="44" spans="1:33" x14ac:dyDescent="0.25">
      <c r="A44" s="32" t="s">
        <v>119</v>
      </c>
      <c r="B44" s="313">
        <v>0</v>
      </c>
      <c r="C44" s="36"/>
      <c r="D44" s="355"/>
      <c r="E44" s="354"/>
      <c r="F44" s="354"/>
      <c r="G44" s="353">
        <f t="shared" si="1"/>
        <v>0</v>
      </c>
      <c r="H44" s="327">
        <v>0</v>
      </c>
      <c r="I44" s="327">
        <v>0</v>
      </c>
      <c r="J44" s="328">
        <v>0</v>
      </c>
      <c r="K44" s="313">
        <v>0</v>
      </c>
      <c r="L44" s="327">
        <v>0</v>
      </c>
      <c r="M44" s="327">
        <v>0</v>
      </c>
      <c r="N44" s="327">
        <v>0</v>
      </c>
      <c r="O44" s="327">
        <v>0</v>
      </c>
      <c r="P44" s="327">
        <v>0</v>
      </c>
      <c r="Q44" s="327">
        <v>0</v>
      </c>
      <c r="R44" s="327">
        <v>0</v>
      </c>
      <c r="S44" s="327">
        <v>0</v>
      </c>
      <c r="T44" s="327">
        <v>0</v>
      </c>
      <c r="U44" s="327">
        <v>0</v>
      </c>
      <c r="V44" s="327">
        <v>0</v>
      </c>
      <c r="W44" s="327">
        <v>0</v>
      </c>
      <c r="X44" s="327">
        <v>0</v>
      </c>
      <c r="Y44" s="327">
        <v>0</v>
      </c>
      <c r="Z44" s="327">
        <v>0</v>
      </c>
      <c r="AA44" s="327">
        <v>0</v>
      </c>
      <c r="AB44" s="327">
        <v>0</v>
      </c>
      <c r="AC44" s="327">
        <v>0</v>
      </c>
      <c r="AD44" s="327">
        <v>0</v>
      </c>
      <c r="AE44" s="327">
        <v>0</v>
      </c>
      <c r="AF44" s="327">
        <v>0</v>
      </c>
      <c r="AG44" s="328">
        <v>0</v>
      </c>
    </row>
    <row r="45" spans="1:33" x14ac:dyDescent="0.25">
      <c r="A45" s="32" t="s">
        <v>120</v>
      </c>
      <c r="B45" s="313">
        <v>0</v>
      </c>
      <c r="C45" s="36"/>
      <c r="D45" s="355"/>
      <c r="E45" s="354"/>
      <c r="F45" s="354"/>
      <c r="G45" s="353">
        <f>IF($B45-SUM($H45:$AG45)&lt;0,"Over Allocated",(+$B45-SUM($H45:$AG45)))</f>
        <v>0</v>
      </c>
      <c r="H45" s="327">
        <v>0</v>
      </c>
      <c r="I45" s="327">
        <v>0</v>
      </c>
      <c r="J45" s="328">
        <v>0</v>
      </c>
      <c r="K45" s="313">
        <v>0</v>
      </c>
      <c r="L45" s="327">
        <v>0</v>
      </c>
      <c r="M45" s="327">
        <v>0</v>
      </c>
      <c r="N45" s="327">
        <v>0</v>
      </c>
      <c r="O45" s="327">
        <v>0</v>
      </c>
      <c r="P45" s="327">
        <v>0</v>
      </c>
      <c r="Q45" s="327">
        <v>0</v>
      </c>
      <c r="R45" s="327">
        <v>0</v>
      </c>
      <c r="S45" s="327">
        <v>0</v>
      </c>
      <c r="T45" s="327">
        <v>0</v>
      </c>
      <c r="U45" s="327">
        <v>0</v>
      </c>
      <c r="V45" s="327">
        <v>0</v>
      </c>
      <c r="W45" s="327">
        <v>0</v>
      </c>
      <c r="X45" s="327">
        <v>0</v>
      </c>
      <c r="Y45" s="327">
        <v>0</v>
      </c>
      <c r="Z45" s="327">
        <v>0</v>
      </c>
      <c r="AA45" s="327">
        <v>0</v>
      </c>
      <c r="AB45" s="327">
        <v>0</v>
      </c>
      <c r="AC45" s="327">
        <v>0</v>
      </c>
      <c r="AD45" s="327">
        <v>0</v>
      </c>
      <c r="AE45" s="327">
        <v>0</v>
      </c>
      <c r="AF45" s="327">
        <v>0</v>
      </c>
      <c r="AG45" s="328">
        <v>0</v>
      </c>
    </row>
    <row r="46" spans="1:33" x14ac:dyDescent="0.25">
      <c r="A46" s="32" t="s">
        <v>121</v>
      </c>
      <c r="B46" s="313">
        <v>0</v>
      </c>
      <c r="C46" s="36"/>
      <c r="D46" s="355"/>
      <c r="E46" s="354"/>
      <c r="F46" s="354"/>
      <c r="G46" s="353">
        <f t="shared" si="1"/>
        <v>0</v>
      </c>
      <c r="H46" s="327">
        <v>0</v>
      </c>
      <c r="I46" s="327">
        <v>0</v>
      </c>
      <c r="J46" s="328">
        <v>0</v>
      </c>
      <c r="K46" s="313">
        <v>0</v>
      </c>
      <c r="L46" s="327">
        <v>0</v>
      </c>
      <c r="M46" s="327">
        <v>0</v>
      </c>
      <c r="N46" s="327">
        <v>0</v>
      </c>
      <c r="O46" s="327">
        <v>0</v>
      </c>
      <c r="P46" s="327">
        <v>0</v>
      </c>
      <c r="Q46" s="327">
        <v>0</v>
      </c>
      <c r="R46" s="327">
        <v>0</v>
      </c>
      <c r="S46" s="327">
        <v>0</v>
      </c>
      <c r="T46" s="327">
        <v>0</v>
      </c>
      <c r="U46" s="327">
        <v>0</v>
      </c>
      <c r="V46" s="327">
        <v>0</v>
      </c>
      <c r="W46" s="327">
        <v>0</v>
      </c>
      <c r="X46" s="327">
        <v>0</v>
      </c>
      <c r="Y46" s="327">
        <v>0</v>
      </c>
      <c r="Z46" s="327">
        <v>0</v>
      </c>
      <c r="AA46" s="327">
        <v>0</v>
      </c>
      <c r="AB46" s="327">
        <v>0</v>
      </c>
      <c r="AC46" s="327">
        <v>0</v>
      </c>
      <c r="AD46" s="327">
        <v>0</v>
      </c>
      <c r="AE46" s="327">
        <v>0</v>
      </c>
      <c r="AF46" s="327">
        <v>0</v>
      </c>
      <c r="AG46" s="328">
        <v>0</v>
      </c>
    </row>
    <row r="47" spans="1:33" x14ac:dyDescent="0.25">
      <c r="A47" s="32" t="s">
        <v>122</v>
      </c>
      <c r="B47" s="313">
        <v>0</v>
      </c>
      <c r="C47" s="36"/>
      <c r="D47" s="355"/>
      <c r="E47" s="354"/>
      <c r="F47" s="354"/>
      <c r="G47" s="353">
        <f t="shared" si="1"/>
        <v>0</v>
      </c>
      <c r="H47" s="327">
        <v>0</v>
      </c>
      <c r="I47" s="327">
        <v>0</v>
      </c>
      <c r="J47" s="328">
        <v>0</v>
      </c>
      <c r="K47" s="313">
        <v>0</v>
      </c>
      <c r="L47" s="327">
        <v>0</v>
      </c>
      <c r="M47" s="327">
        <v>0</v>
      </c>
      <c r="N47" s="327">
        <v>0</v>
      </c>
      <c r="O47" s="327">
        <v>0</v>
      </c>
      <c r="P47" s="327">
        <v>0</v>
      </c>
      <c r="Q47" s="327">
        <v>0</v>
      </c>
      <c r="R47" s="327">
        <v>0</v>
      </c>
      <c r="S47" s="327">
        <v>0</v>
      </c>
      <c r="T47" s="327">
        <v>0</v>
      </c>
      <c r="U47" s="327">
        <v>0</v>
      </c>
      <c r="V47" s="327">
        <v>0</v>
      </c>
      <c r="W47" s="327">
        <v>0</v>
      </c>
      <c r="X47" s="327">
        <v>0</v>
      </c>
      <c r="Y47" s="327">
        <v>0</v>
      </c>
      <c r="Z47" s="327">
        <v>0</v>
      </c>
      <c r="AA47" s="327">
        <v>0</v>
      </c>
      <c r="AB47" s="327">
        <v>0</v>
      </c>
      <c r="AC47" s="327">
        <v>0</v>
      </c>
      <c r="AD47" s="327">
        <v>0</v>
      </c>
      <c r="AE47" s="327">
        <v>0</v>
      </c>
      <c r="AF47" s="327">
        <v>0</v>
      </c>
      <c r="AG47" s="328">
        <v>0</v>
      </c>
    </row>
    <row r="48" spans="1:33" x14ac:dyDescent="0.25">
      <c r="A48" s="32" t="s">
        <v>123</v>
      </c>
      <c r="B48" s="313">
        <v>0</v>
      </c>
      <c r="C48" s="36"/>
      <c r="D48" s="355"/>
      <c r="E48" s="354"/>
      <c r="F48" s="354"/>
      <c r="G48" s="353">
        <f t="shared" si="1"/>
        <v>0</v>
      </c>
      <c r="H48" s="327">
        <v>0</v>
      </c>
      <c r="I48" s="327">
        <v>0</v>
      </c>
      <c r="J48" s="328">
        <v>0</v>
      </c>
      <c r="K48" s="313">
        <v>0</v>
      </c>
      <c r="L48" s="327">
        <v>0</v>
      </c>
      <c r="M48" s="327">
        <v>0</v>
      </c>
      <c r="N48" s="327">
        <v>0</v>
      </c>
      <c r="O48" s="327">
        <v>0</v>
      </c>
      <c r="P48" s="327">
        <v>0</v>
      </c>
      <c r="Q48" s="327">
        <v>0</v>
      </c>
      <c r="R48" s="327">
        <v>0</v>
      </c>
      <c r="S48" s="327">
        <v>0</v>
      </c>
      <c r="T48" s="327">
        <v>0</v>
      </c>
      <c r="U48" s="327">
        <v>0</v>
      </c>
      <c r="V48" s="327">
        <v>0</v>
      </c>
      <c r="W48" s="327">
        <v>0</v>
      </c>
      <c r="X48" s="327">
        <v>0</v>
      </c>
      <c r="Y48" s="327">
        <v>0</v>
      </c>
      <c r="Z48" s="327">
        <v>0</v>
      </c>
      <c r="AA48" s="327">
        <v>0</v>
      </c>
      <c r="AB48" s="327">
        <v>0</v>
      </c>
      <c r="AC48" s="327">
        <v>0</v>
      </c>
      <c r="AD48" s="327">
        <v>0</v>
      </c>
      <c r="AE48" s="327">
        <v>0</v>
      </c>
      <c r="AF48" s="327">
        <v>0</v>
      </c>
      <c r="AG48" s="328">
        <v>0</v>
      </c>
    </row>
    <row r="49" spans="1:33" x14ac:dyDescent="0.25">
      <c r="A49" s="32" t="s">
        <v>124</v>
      </c>
      <c r="B49" s="313">
        <v>0</v>
      </c>
      <c r="C49" s="36"/>
      <c r="D49" s="355"/>
      <c r="E49" s="354"/>
      <c r="F49" s="354"/>
      <c r="G49" s="353">
        <f t="shared" si="1"/>
        <v>0</v>
      </c>
      <c r="H49" s="327">
        <v>0</v>
      </c>
      <c r="I49" s="327">
        <v>0</v>
      </c>
      <c r="J49" s="328">
        <v>0</v>
      </c>
      <c r="K49" s="313">
        <v>0</v>
      </c>
      <c r="L49" s="327">
        <v>0</v>
      </c>
      <c r="M49" s="327">
        <v>0</v>
      </c>
      <c r="N49" s="327">
        <v>0</v>
      </c>
      <c r="O49" s="327">
        <v>0</v>
      </c>
      <c r="P49" s="327">
        <v>0</v>
      </c>
      <c r="Q49" s="327">
        <v>0</v>
      </c>
      <c r="R49" s="327">
        <v>0</v>
      </c>
      <c r="S49" s="327">
        <v>0</v>
      </c>
      <c r="T49" s="327">
        <v>0</v>
      </c>
      <c r="U49" s="327">
        <v>0</v>
      </c>
      <c r="V49" s="327">
        <v>0</v>
      </c>
      <c r="W49" s="327">
        <v>0</v>
      </c>
      <c r="X49" s="327">
        <v>0</v>
      </c>
      <c r="Y49" s="327">
        <v>0</v>
      </c>
      <c r="Z49" s="327">
        <v>0</v>
      </c>
      <c r="AA49" s="327">
        <v>0</v>
      </c>
      <c r="AB49" s="327">
        <v>0</v>
      </c>
      <c r="AC49" s="327">
        <v>0</v>
      </c>
      <c r="AD49" s="327">
        <v>0</v>
      </c>
      <c r="AE49" s="327">
        <v>0</v>
      </c>
      <c r="AF49" s="327">
        <v>0</v>
      </c>
      <c r="AG49" s="328">
        <v>0</v>
      </c>
    </row>
    <row r="50" spans="1:33" x14ac:dyDescent="0.25">
      <c r="A50" s="32" t="s">
        <v>125</v>
      </c>
      <c r="B50" s="313">
        <v>0</v>
      </c>
      <c r="C50" s="36"/>
      <c r="D50" s="355"/>
      <c r="E50" s="354"/>
      <c r="F50" s="354"/>
      <c r="G50" s="353">
        <f t="shared" si="1"/>
        <v>0</v>
      </c>
      <c r="H50" s="327">
        <v>0</v>
      </c>
      <c r="I50" s="327">
        <v>0</v>
      </c>
      <c r="J50" s="328">
        <v>0</v>
      </c>
      <c r="K50" s="313">
        <v>0</v>
      </c>
      <c r="L50" s="327">
        <v>0</v>
      </c>
      <c r="M50" s="327">
        <v>0</v>
      </c>
      <c r="N50" s="327">
        <v>0</v>
      </c>
      <c r="O50" s="327">
        <v>0</v>
      </c>
      <c r="P50" s="327">
        <v>0</v>
      </c>
      <c r="Q50" s="327">
        <v>0</v>
      </c>
      <c r="R50" s="327">
        <v>0</v>
      </c>
      <c r="S50" s="327">
        <v>0</v>
      </c>
      <c r="T50" s="327">
        <v>0</v>
      </c>
      <c r="U50" s="327">
        <v>0</v>
      </c>
      <c r="V50" s="327">
        <v>0</v>
      </c>
      <c r="W50" s="327">
        <v>0</v>
      </c>
      <c r="X50" s="327">
        <v>0</v>
      </c>
      <c r="Y50" s="327">
        <v>0</v>
      </c>
      <c r="Z50" s="327">
        <v>0</v>
      </c>
      <c r="AA50" s="327">
        <v>0</v>
      </c>
      <c r="AB50" s="327">
        <v>0</v>
      </c>
      <c r="AC50" s="327">
        <v>0</v>
      </c>
      <c r="AD50" s="327">
        <v>0</v>
      </c>
      <c r="AE50" s="327">
        <v>0</v>
      </c>
      <c r="AF50" s="327">
        <v>0</v>
      </c>
      <c r="AG50" s="328">
        <v>0</v>
      </c>
    </row>
    <row r="51" spans="1:33" ht="21.75" customHeight="1" x14ac:dyDescent="0.25">
      <c r="A51" s="39"/>
      <c r="B51" s="312"/>
      <c r="C51" s="36"/>
      <c r="D51" s="352"/>
      <c r="E51" s="353"/>
      <c r="F51" s="353"/>
      <c r="G51" s="353"/>
      <c r="H51" s="327"/>
      <c r="I51" s="327"/>
      <c r="J51" s="328"/>
      <c r="K51" s="313"/>
      <c r="L51" s="327"/>
      <c r="M51" s="327"/>
      <c r="N51" s="327"/>
      <c r="O51" s="327"/>
      <c r="P51" s="327"/>
      <c r="Q51" s="327"/>
      <c r="R51" s="327"/>
      <c r="S51" s="327"/>
      <c r="T51" s="327"/>
      <c r="U51" s="327"/>
      <c r="V51" s="327"/>
      <c r="W51" s="327"/>
      <c r="X51" s="327"/>
      <c r="Y51" s="327"/>
      <c r="Z51" s="327"/>
      <c r="AA51" s="327"/>
      <c r="AB51" s="327"/>
      <c r="AC51" s="327"/>
      <c r="AD51" s="327"/>
      <c r="AE51" s="327"/>
      <c r="AF51" s="327"/>
      <c r="AG51" s="328"/>
    </row>
    <row r="52" spans="1:33" ht="21.75" customHeight="1" x14ac:dyDescent="0.25">
      <c r="A52" s="356" t="s">
        <v>126</v>
      </c>
      <c r="B52" s="312"/>
      <c r="C52" s="36"/>
      <c r="D52" s="352"/>
      <c r="E52" s="353"/>
      <c r="F52" s="353"/>
      <c r="G52" s="353"/>
      <c r="H52" s="327"/>
      <c r="I52" s="327"/>
      <c r="J52" s="328"/>
      <c r="K52" s="313"/>
      <c r="L52" s="327"/>
      <c r="M52" s="327"/>
      <c r="N52" s="327"/>
      <c r="O52" s="327"/>
      <c r="P52" s="327"/>
      <c r="Q52" s="327"/>
      <c r="R52" s="327"/>
      <c r="S52" s="327"/>
      <c r="T52" s="327"/>
      <c r="U52" s="327"/>
      <c r="V52" s="327"/>
      <c r="W52" s="327"/>
      <c r="X52" s="327"/>
      <c r="Y52" s="327"/>
      <c r="Z52" s="327"/>
      <c r="AA52" s="327"/>
      <c r="AB52" s="327"/>
      <c r="AC52" s="327"/>
      <c r="AD52" s="327"/>
      <c r="AE52" s="327"/>
      <c r="AF52" s="327"/>
      <c r="AG52" s="328"/>
    </row>
    <row r="53" spans="1:33" x14ac:dyDescent="0.25">
      <c r="A53" s="32" t="s">
        <v>127</v>
      </c>
      <c r="B53" s="313">
        <v>0</v>
      </c>
      <c r="C53" s="36"/>
      <c r="D53" s="352"/>
      <c r="E53" s="354"/>
      <c r="F53" s="354"/>
      <c r="G53" s="353"/>
      <c r="H53" s="327">
        <v>0</v>
      </c>
      <c r="I53" s="327">
        <v>0</v>
      </c>
      <c r="J53" s="328">
        <v>0</v>
      </c>
      <c r="K53" s="313">
        <v>0</v>
      </c>
      <c r="L53" s="327">
        <v>0</v>
      </c>
      <c r="M53" s="327">
        <v>0</v>
      </c>
      <c r="N53" s="327">
        <v>0</v>
      </c>
      <c r="O53" s="327">
        <v>0</v>
      </c>
      <c r="P53" s="327">
        <v>0</v>
      </c>
      <c r="Q53" s="327">
        <v>0</v>
      </c>
      <c r="R53" s="327">
        <v>0</v>
      </c>
      <c r="S53" s="327">
        <v>0</v>
      </c>
      <c r="T53" s="327">
        <v>0</v>
      </c>
      <c r="U53" s="327">
        <v>0</v>
      </c>
      <c r="V53" s="327">
        <v>0</v>
      </c>
      <c r="W53" s="327">
        <v>0</v>
      </c>
      <c r="X53" s="327">
        <v>0</v>
      </c>
      <c r="Y53" s="327">
        <v>0</v>
      </c>
      <c r="Z53" s="327">
        <v>0</v>
      </c>
      <c r="AA53" s="327">
        <v>0</v>
      </c>
      <c r="AB53" s="327">
        <v>0</v>
      </c>
      <c r="AC53" s="327">
        <v>0</v>
      </c>
      <c r="AD53" s="327">
        <v>0</v>
      </c>
      <c r="AE53" s="327">
        <v>0</v>
      </c>
      <c r="AF53" s="327">
        <v>0</v>
      </c>
      <c r="AG53" s="328">
        <v>0</v>
      </c>
    </row>
    <row r="54" spans="1:33" x14ac:dyDescent="0.25">
      <c r="A54" s="32" t="s">
        <v>128</v>
      </c>
      <c r="B54" s="313">
        <v>0</v>
      </c>
      <c r="C54" s="36"/>
      <c r="D54" s="352"/>
      <c r="E54" s="354"/>
      <c r="F54" s="354"/>
      <c r="G54" s="353">
        <f>IF($B54-SUM($H54:$AG54)&lt;0,"Over Allocated",(+$B54-SUM($H54:$AG54)))</f>
        <v>0</v>
      </c>
      <c r="H54" s="327">
        <v>0</v>
      </c>
      <c r="I54" s="327">
        <v>0</v>
      </c>
      <c r="J54" s="328">
        <v>0</v>
      </c>
      <c r="K54" s="313">
        <v>0</v>
      </c>
      <c r="L54" s="327">
        <v>0</v>
      </c>
      <c r="M54" s="327">
        <v>0</v>
      </c>
      <c r="N54" s="327">
        <v>0</v>
      </c>
      <c r="O54" s="327">
        <v>0</v>
      </c>
      <c r="P54" s="327">
        <v>0</v>
      </c>
      <c r="Q54" s="327">
        <v>0</v>
      </c>
      <c r="R54" s="327">
        <v>0</v>
      </c>
      <c r="S54" s="327">
        <v>0</v>
      </c>
      <c r="T54" s="327">
        <v>0</v>
      </c>
      <c r="U54" s="327">
        <v>0</v>
      </c>
      <c r="V54" s="327">
        <v>0</v>
      </c>
      <c r="W54" s="327">
        <v>0</v>
      </c>
      <c r="X54" s="327">
        <v>0</v>
      </c>
      <c r="Y54" s="327">
        <v>0</v>
      </c>
      <c r="Z54" s="327">
        <v>0</v>
      </c>
      <c r="AA54" s="327">
        <v>0</v>
      </c>
      <c r="AB54" s="327">
        <v>0</v>
      </c>
      <c r="AC54" s="327">
        <v>0</v>
      </c>
      <c r="AD54" s="327">
        <v>0</v>
      </c>
      <c r="AE54" s="327">
        <v>0</v>
      </c>
      <c r="AF54" s="327">
        <v>0</v>
      </c>
      <c r="AG54" s="328">
        <v>0</v>
      </c>
    </row>
    <row r="55" spans="1:33" x14ac:dyDescent="0.25">
      <c r="A55" s="32" t="s">
        <v>128</v>
      </c>
      <c r="B55" s="313">
        <v>0</v>
      </c>
      <c r="C55" s="36"/>
      <c r="D55" s="352"/>
      <c r="E55" s="354"/>
      <c r="F55" s="354"/>
      <c r="G55" s="353">
        <f>IF($B55-SUM($H55:$AG55)&lt;0,"Over Allocated",(+$B55-SUM($H55:$AG55)))</f>
        <v>0</v>
      </c>
      <c r="H55" s="327">
        <v>0</v>
      </c>
      <c r="I55" s="327">
        <v>0</v>
      </c>
      <c r="J55" s="328">
        <v>0</v>
      </c>
      <c r="K55" s="313">
        <v>0</v>
      </c>
      <c r="L55" s="327">
        <v>0</v>
      </c>
      <c r="M55" s="327">
        <v>0</v>
      </c>
      <c r="N55" s="327">
        <v>0</v>
      </c>
      <c r="O55" s="327">
        <v>0</v>
      </c>
      <c r="P55" s="327">
        <v>0</v>
      </c>
      <c r="Q55" s="327">
        <v>0</v>
      </c>
      <c r="R55" s="327">
        <v>0</v>
      </c>
      <c r="S55" s="327">
        <v>0</v>
      </c>
      <c r="T55" s="327">
        <v>0</v>
      </c>
      <c r="U55" s="327">
        <v>0</v>
      </c>
      <c r="V55" s="327">
        <v>0</v>
      </c>
      <c r="W55" s="327">
        <v>0</v>
      </c>
      <c r="X55" s="327">
        <v>0</v>
      </c>
      <c r="Y55" s="327">
        <v>0</v>
      </c>
      <c r="Z55" s="327">
        <v>0</v>
      </c>
      <c r="AA55" s="327">
        <v>0</v>
      </c>
      <c r="AB55" s="327">
        <v>0</v>
      </c>
      <c r="AC55" s="327">
        <v>0</v>
      </c>
      <c r="AD55" s="327">
        <v>0</v>
      </c>
      <c r="AE55" s="327">
        <v>0</v>
      </c>
      <c r="AF55" s="327">
        <v>0</v>
      </c>
      <c r="AG55" s="328">
        <v>0</v>
      </c>
    </row>
    <row r="56" spans="1:33" x14ac:dyDescent="0.25">
      <c r="A56" s="32" t="s">
        <v>128</v>
      </c>
      <c r="B56" s="313">
        <v>0</v>
      </c>
      <c r="C56" s="36"/>
      <c r="D56" s="352"/>
      <c r="E56" s="354"/>
      <c r="F56" s="354"/>
      <c r="G56" s="353">
        <f>IF($B56-SUM($H56:$AG56)&lt;0,"Over Allocated",(+$B56-SUM($H56:$AG56)))</f>
        <v>0</v>
      </c>
      <c r="H56" s="327">
        <v>0</v>
      </c>
      <c r="I56" s="327">
        <v>0</v>
      </c>
      <c r="J56" s="328">
        <v>0</v>
      </c>
      <c r="K56" s="313">
        <v>0</v>
      </c>
      <c r="L56" s="327">
        <v>0</v>
      </c>
      <c r="M56" s="327">
        <v>0</v>
      </c>
      <c r="N56" s="327">
        <v>0</v>
      </c>
      <c r="O56" s="327">
        <v>0</v>
      </c>
      <c r="P56" s="327">
        <v>0</v>
      </c>
      <c r="Q56" s="327">
        <v>0</v>
      </c>
      <c r="R56" s="327">
        <v>0</v>
      </c>
      <c r="S56" s="327">
        <v>0</v>
      </c>
      <c r="T56" s="327">
        <v>0</v>
      </c>
      <c r="U56" s="327">
        <v>0</v>
      </c>
      <c r="V56" s="327">
        <v>0</v>
      </c>
      <c r="W56" s="327">
        <v>0</v>
      </c>
      <c r="X56" s="327">
        <v>0</v>
      </c>
      <c r="Y56" s="327">
        <v>0</v>
      </c>
      <c r="Z56" s="327">
        <v>0</v>
      </c>
      <c r="AA56" s="327">
        <v>0</v>
      </c>
      <c r="AB56" s="327">
        <v>0</v>
      </c>
      <c r="AC56" s="327">
        <v>0</v>
      </c>
      <c r="AD56" s="327">
        <v>0</v>
      </c>
      <c r="AE56" s="327">
        <v>0</v>
      </c>
      <c r="AF56" s="327">
        <v>0</v>
      </c>
      <c r="AG56" s="328">
        <v>0</v>
      </c>
    </row>
    <row r="57" spans="1:33" x14ac:dyDescent="0.25">
      <c r="A57" s="32" t="s">
        <v>128</v>
      </c>
      <c r="B57" s="313">
        <v>0</v>
      </c>
      <c r="C57" s="36"/>
      <c r="D57" s="352"/>
      <c r="E57" s="354"/>
      <c r="F57" s="354"/>
      <c r="G57" s="353">
        <f>IF($B57-SUM($H57:$AG57)&lt;0,"Over Allocated",(+$B57-SUM($H57:$AG57)))</f>
        <v>0</v>
      </c>
      <c r="H57" s="327">
        <v>0</v>
      </c>
      <c r="I57" s="327">
        <v>0</v>
      </c>
      <c r="J57" s="328">
        <v>0</v>
      </c>
      <c r="K57" s="313">
        <v>0</v>
      </c>
      <c r="L57" s="327">
        <v>0</v>
      </c>
      <c r="M57" s="327">
        <v>0</v>
      </c>
      <c r="N57" s="327">
        <v>0</v>
      </c>
      <c r="O57" s="327">
        <v>0</v>
      </c>
      <c r="P57" s="327">
        <v>0</v>
      </c>
      <c r="Q57" s="327">
        <v>0</v>
      </c>
      <c r="R57" s="327">
        <v>0</v>
      </c>
      <c r="S57" s="327">
        <v>0</v>
      </c>
      <c r="T57" s="327">
        <v>0</v>
      </c>
      <c r="U57" s="327">
        <v>0</v>
      </c>
      <c r="V57" s="327">
        <v>0</v>
      </c>
      <c r="W57" s="327">
        <v>0</v>
      </c>
      <c r="X57" s="327">
        <v>0</v>
      </c>
      <c r="Y57" s="327">
        <v>0</v>
      </c>
      <c r="Z57" s="327">
        <v>0</v>
      </c>
      <c r="AA57" s="327">
        <v>0</v>
      </c>
      <c r="AB57" s="327">
        <v>0</v>
      </c>
      <c r="AC57" s="327">
        <v>0</v>
      </c>
      <c r="AD57" s="327">
        <v>0</v>
      </c>
      <c r="AE57" s="327">
        <v>0</v>
      </c>
      <c r="AF57" s="327">
        <v>0</v>
      </c>
      <c r="AG57" s="328">
        <v>0</v>
      </c>
    </row>
    <row r="58" spans="1:33" ht="21.75" customHeight="1" x14ac:dyDescent="0.25">
      <c r="A58" s="39"/>
      <c r="B58" s="312"/>
      <c r="C58" s="36"/>
      <c r="D58" s="352"/>
      <c r="E58" s="353"/>
      <c r="F58" s="353"/>
      <c r="G58" s="353"/>
      <c r="H58" s="327"/>
      <c r="I58" s="327"/>
      <c r="J58" s="328"/>
      <c r="K58" s="313"/>
      <c r="L58" s="327"/>
      <c r="M58" s="327"/>
      <c r="N58" s="327"/>
      <c r="O58" s="327"/>
      <c r="P58" s="327"/>
      <c r="Q58" s="327"/>
      <c r="R58" s="327"/>
      <c r="S58" s="327"/>
      <c r="T58" s="327"/>
      <c r="U58" s="327"/>
      <c r="V58" s="327"/>
      <c r="W58" s="327"/>
      <c r="X58" s="327"/>
      <c r="Y58" s="327"/>
      <c r="Z58" s="327"/>
      <c r="AA58" s="327"/>
      <c r="AB58" s="327"/>
      <c r="AC58" s="327"/>
      <c r="AD58" s="327"/>
      <c r="AE58" s="327"/>
      <c r="AF58" s="327"/>
      <c r="AG58" s="328"/>
    </row>
    <row r="59" spans="1:33" ht="42" customHeight="1" x14ac:dyDescent="0.25">
      <c r="A59" s="35" t="s">
        <v>129</v>
      </c>
      <c r="B59" s="312"/>
      <c r="C59" s="36"/>
      <c r="D59" s="352"/>
      <c r="E59" s="353"/>
      <c r="F59" s="353"/>
      <c r="G59" s="353"/>
      <c r="H59" s="327"/>
      <c r="I59" s="327"/>
      <c r="J59" s="328"/>
      <c r="K59" s="313"/>
      <c r="L59" s="327"/>
      <c r="M59" s="327"/>
      <c r="N59" s="327"/>
      <c r="O59" s="327"/>
      <c r="P59" s="327"/>
      <c r="Q59" s="327"/>
      <c r="R59" s="327"/>
      <c r="S59" s="327"/>
      <c r="T59" s="327"/>
      <c r="U59" s="327"/>
      <c r="V59" s="327"/>
      <c r="W59" s="327"/>
      <c r="X59" s="327"/>
      <c r="Y59" s="327"/>
      <c r="Z59" s="327"/>
      <c r="AA59" s="327"/>
      <c r="AB59" s="327"/>
      <c r="AC59" s="327"/>
      <c r="AD59" s="327"/>
      <c r="AE59" s="327"/>
      <c r="AF59" s="327"/>
      <c r="AG59" s="328"/>
    </row>
    <row r="60" spans="1:33" x14ac:dyDescent="0.25">
      <c r="A60" s="31" t="s">
        <v>130</v>
      </c>
      <c r="B60" s="313">
        <v>0</v>
      </c>
      <c r="C60" s="36"/>
      <c r="D60" s="114"/>
      <c r="E60" s="43"/>
      <c r="F60" s="43"/>
      <c r="G60" s="36"/>
      <c r="H60" s="327">
        <v>0</v>
      </c>
      <c r="I60" s="327">
        <v>0</v>
      </c>
      <c r="J60" s="328">
        <v>0</v>
      </c>
      <c r="K60" s="313">
        <v>0</v>
      </c>
      <c r="L60" s="327">
        <v>0</v>
      </c>
      <c r="M60" s="327">
        <v>0</v>
      </c>
      <c r="N60" s="327">
        <v>0</v>
      </c>
      <c r="O60" s="327">
        <v>0</v>
      </c>
      <c r="P60" s="327">
        <v>0</v>
      </c>
      <c r="Q60" s="327">
        <v>0</v>
      </c>
      <c r="R60" s="327">
        <v>0</v>
      </c>
      <c r="S60" s="327">
        <v>0</v>
      </c>
      <c r="T60" s="327">
        <v>0</v>
      </c>
      <c r="U60" s="327">
        <v>0</v>
      </c>
      <c r="V60" s="327">
        <v>0</v>
      </c>
      <c r="W60" s="327">
        <v>0</v>
      </c>
      <c r="X60" s="327">
        <v>0</v>
      </c>
      <c r="Y60" s="327">
        <v>0</v>
      </c>
      <c r="Z60" s="327">
        <v>0</v>
      </c>
      <c r="AA60" s="327">
        <v>0</v>
      </c>
      <c r="AB60" s="327">
        <v>0</v>
      </c>
      <c r="AC60" s="327">
        <v>0</v>
      </c>
      <c r="AD60" s="327">
        <v>0</v>
      </c>
      <c r="AE60" s="327">
        <v>0</v>
      </c>
      <c r="AF60" s="327">
        <v>0</v>
      </c>
      <c r="AG60" s="328">
        <v>0</v>
      </c>
    </row>
    <row r="61" spans="1:33" s="64" customFormat="1" ht="18.75" x14ac:dyDescent="0.3">
      <c r="A61" s="61" t="s">
        <v>131</v>
      </c>
      <c r="B61" s="314"/>
      <c r="C61" s="63"/>
      <c r="D61" s="113"/>
      <c r="E61" s="62"/>
      <c r="F61" s="62"/>
      <c r="G61" s="63"/>
      <c r="H61" s="329"/>
      <c r="I61" s="329"/>
      <c r="J61" s="330"/>
      <c r="K61" s="314"/>
      <c r="L61" s="329"/>
      <c r="M61" s="329"/>
      <c r="N61" s="329"/>
      <c r="O61" s="329"/>
      <c r="P61" s="329"/>
      <c r="Q61" s="329"/>
      <c r="R61" s="329"/>
      <c r="S61" s="329"/>
      <c r="T61" s="329"/>
      <c r="U61" s="329"/>
      <c r="V61" s="329"/>
      <c r="W61" s="329"/>
      <c r="X61" s="329"/>
      <c r="Y61" s="329"/>
      <c r="Z61" s="329"/>
      <c r="AA61" s="329"/>
      <c r="AB61" s="329"/>
      <c r="AC61" s="329"/>
      <c r="AD61" s="329"/>
      <c r="AE61" s="329"/>
      <c r="AF61" s="329"/>
      <c r="AG61" s="330"/>
    </row>
    <row r="62" spans="1:33" x14ac:dyDescent="0.25">
      <c r="A62" s="32" t="s">
        <v>132</v>
      </c>
      <c r="B62" s="313">
        <v>0</v>
      </c>
      <c r="C62" s="36"/>
      <c r="D62" s="114"/>
      <c r="E62" s="43"/>
      <c r="F62" s="43"/>
      <c r="G62" s="36"/>
      <c r="H62" s="327">
        <v>0</v>
      </c>
      <c r="I62" s="327">
        <v>0</v>
      </c>
      <c r="J62" s="328">
        <v>0</v>
      </c>
      <c r="K62" s="313">
        <v>0</v>
      </c>
      <c r="L62" s="327">
        <v>0</v>
      </c>
      <c r="M62" s="327">
        <v>0</v>
      </c>
      <c r="N62" s="327">
        <v>0</v>
      </c>
      <c r="O62" s="327">
        <v>0</v>
      </c>
      <c r="P62" s="327">
        <v>0</v>
      </c>
      <c r="Q62" s="327">
        <v>0</v>
      </c>
      <c r="R62" s="327">
        <v>0</v>
      </c>
      <c r="S62" s="327">
        <v>0</v>
      </c>
      <c r="T62" s="327">
        <v>0</v>
      </c>
      <c r="U62" s="327">
        <v>0</v>
      </c>
      <c r="V62" s="327">
        <v>0</v>
      </c>
      <c r="W62" s="327">
        <v>0</v>
      </c>
      <c r="X62" s="327">
        <v>0</v>
      </c>
      <c r="Y62" s="327">
        <v>0</v>
      </c>
      <c r="Z62" s="327">
        <v>0</v>
      </c>
      <c r="AA62" s="327">
        <v>0</v>
      </c>
      <c r="AB62" s="327">
        <v>0</v>
      </c>
      <c r="AC62" s="327">
        <v>0</v>
      </c>
      <c r="AD62" s="327">
        <v>0</v>
      </c>
      <c r="AE62" s="327">
        <v>0</v>
      </c>
      <c r="AF62" s="327">
        <v>0</v>
      </c>
      <c r="AG62" s="328">
        <v>0</v>
      </c>
    </row>
    <row r="63" spans="1:33" x14ac:dyDescent="0.25">
      <c r="A63" s="32" t="s">
        <v>133</v>
      </c>
      <c r="B63" s="313">
        <v>0</v>
      </c>
      <c r="C63" s="36"/>
      <c r="D63" s="114"/>
      <c r="E63" s="43"/>
      <c r="F63" s="43"/>
      <c r="G63" s="36"/>
      <c r="H63" s="327">
        <v>0</v>
      </c>
      <c r="I63" s="327">
        <v>0</v>
      </c>
      <c r="J63" s="328">
        <v>0</v>
      </c>
      <c r="K63" s="313">
        <v>0</v>
      </c>
      <c r="L63" s="327">
        <v>0</v>
      </c>
      <c r="M63" s="327">
        <v>0</v>
      </c>
      <c r="N63" s="327">
        <v>0</v>
      </c>
      <c r="O63" s="327">
        <v>0</v>
      </c>
      <c r="P63" s="327">
        <v>0</v>
      </c>
      <c r="Q63" s="327">
        <v>0</v>
      </c>
      <c r="R63" s="327">
        <v>0</v>
      </c>
      <c r="S63" s="327">
        <v>0</v>
      </c>
      <c r="T63" s="327">
        <v>0</v>
      </c>
      <c r="U63" s="327">
        <v>0</v>
      </c>
      <c r="V63" s="327">
        <v>0</v>
      </c>
      <c r="W63" s="327">
        <v>0</v>
      </c>
      <c r="X63" s="327">
        <v>0</v>
      </c>
      <c r="Y63" s="327">
        <v>0</v>
      </c>
      <c r="Z63" s="327">
        <v>0</v>
      </c>
      <c r="AA63" s="327">
        <v>0</v>
      </c>
      <c r="AB63" s="327">
        <v>0</v>
      </c>
      <c r="AC63" s="327">
        <v>0</v>
      </c>
      <c r="AD63" s="327">
        <v>0</v>
      </c>
      <c r="AE63" s="327">
        <v>0</v>
      </c>
      <c r="AF63" s="327">
        <v>0</v>
      </c>
      <c r="AG63" s="328">
        <v>0</v>
      </c>
    </row>
    <row r="64" spans="1:33" x14ac:dyDescent="0.25">
      <c r="A64" s="32" t="s">
        <v>102</v>
      </c>
      <c r="B64" s="313">
        <v>0</v>
      </c>
      <c r="C64" s="36"/>
      <c r="D64" s="114"/>
      <c r="E64" s="43"/>
      <c r="F64" s="43"/>
      <c r="G64" s="36"/>
      <c r="H64" s="327">
        <v>0</v>
      </c>
      <c r="I64" s="327">
        <v>0</v>
      </c>
      <c r="J64" s="328">
        <v>0</v>
      </c>
      <c r="K64" s="313">
        <v>0</v>
      </c>
      <c r="L64" s="327">
        <v>0</v>
      </c>
      <c r="M64" s="327">
        <v>0</v>
      </c>
      <c r="N64" s="327">
        <v>0</v>
      </c>
      <c r="O64" s="327">
        <v>0</v>
      </c>
      <c r="P64" s="327">
        <v>0</v>
      </c>
      <c r="Q64" s="327">
        <v>0</v>
      </c>
      <c r="R64" s="327">
        <v>0</v>
      </c>
      <c r="S64" s="327">
        <v>0</v>
      </c>
      <c r="T64" s="327">
        <v>0</v>
      </c>
      <c r="U64" s="327">
        <v>0</v>
      </c>
      <c r="V64" s="327">
        <v>0</v>
      </c>
      <c r="W64" s="327">
        <v>0</v>
      </c>
      <c r="X64" s="327">
        <v>0</v>
      </c>
      <c r="Y64" s="327">
        <v>0</v>
      </c>
      <c r="Z64" s="327">
        <v>0</v>
      </c>
      <c r="AA64" s="327">
        <v>0</v>
      </c>
      <c r="AB64" s="327">
        <v>0</v>
      </c>
      <c r="AC64" s="327">
        <v>0</v>
      </c>
      <c r="AD64" s="327">
        <v>0</v>
      </c>
      <c r="AE64" s="327">
        <v>0</v>
      </c>
      <c r="AF64" s="327">
        <v>0</v>
      </c>
      <c r="AG64" s="328">
        <v>0</v>
      </c>
    </row>
    <row r="65" spans="1:33" x14ac:dyDescent="0.25">
      <c r="A65" s="32" t="s">
        <v>134</v>
      </c>
      <c r="B65" s="313">
        <v>0</v>
      </c>
      <c r="C65" s="36"/>
      <c r="D65" s="114"/>
      <c r="E65" s="43"/>
      <c r="F65" s="43"/>
      <c r="G65" s="36"/>
      <c r="H65" s="327">
        <v>0</v>
      </c>
      <c r="I65" s="327">
        <v>0</v>
      </c>
      <c r="J65" s="328">
        <v>0</v>
      </c>
      <c r="K65" s="313">
        <v>0</v>
      </c>
      <c r="L65" s="327">
        <v>0</v>
      </c>
      <c r="M65" s="327">
        <v>0</v>
      </c>
      <c r="N65" s="327">
        <v>0</v>
      </c>
      <c r="O65" s="327">
        <v>0</v>
      </c>
      <c r="P65" s="327">
        <v>0</v>
      </c>
      <c r="Q65" s="327">
        <v>0</v>
      </c>
      <c r="R65" s="327">
        <v>0</v>
      </c>
      <c r="S65" s="327">
        <v>0</v>
      </c>
      <c r="T65" s="327">
        <v>0</v>
      </c>
      <c r="U65" s="327">
        <v>0</v>
      </c>
      <c r="V65" s="327">
        <v>0</v>
      </c>
      <c r="W65" s="327">
        <v>0</v>
      </c>
      <c r="X65" s="327">
        <v>0</v>
      </c>
      <c r="Y65" s="327">
        <v>0</v>
      </c>
      <c r="Z65" s="327">
        <v>0</v>
      </c>
      <c r="AA65" s="327">
        <v>0</v>
      </c>
      <c r="AB65" s="327">
        <v>0</v>
      </c>
      <c r="AC65" s="327">
        <v>0</v>
      </c>
      <c r="AD65" s="327">
        <v>0</v>
      </c>
      <c r="AE65" s="327">
        <v>0</v>
      </c>
      <c r="AF65" s="327">
        <v>0</v>
      </c>
      <c r="AG65" s="328">
        <v>0</v>
      </c>
    </row>
    <row r="66" spans="1:33" x14ac:dyDescent="0.25">
      <c r="A66" s="32" t="s">
        <v>135</v>
      </c>
      <c r="B66" s="313">
        <v>0</v>
      </c>
      <c r="C66" s="36"/>
      <c r="D66" s="114"/>
      <c r="E66" s="43"/>
      <c r="F66" s="43"/>
      <c r="G66" s="36"/>
      <c r="H66" s="327">
        <v>0</v>
      </c>
      <c r="I66" s="327">
        <v>0</v>
      </c>
      <c r="J66" s="328">
        <v>0</v>
      </c>
      <c r="K66" s="313">
        <v>0</v>
      </c>
      <c r="L66" s="327">
        <v>0</v>
      </c>
      <c r="M66" s="327">
        <v>0</v>
      </c>
      <c r="N66" s="327">
        <v>0</v>
      </c>
      <c r="O66" s="327">
        <v>0</v>
      </c>
      <c r="P66" s="327">
        <v>0</v>
      </c>
      <c r="Q66" s="327">
        <v>0</v>
      </c>
      <c r="R66" s="327">
        <v>0</v>
      </c>
      <c r="S66" s="327">
        <v>0</v>
      </c>
      <c r="T66" s="327">
        <v>0</v>
      </c>
      <c r="U66" s="327">
        <v>0</v>
      </c>
      <c r="V66" s="327">
        <v>0</v>
      </c>
      <c r="W66" s="327">
        <v>0</v>
      </c>
      <c r="X66" s="327">
        <v>0</v>
      </c>
      <c r="Y66" s="327">
        <v>0</v>
      </c>
      <c r="Z66" s="327">
        <v>0</v>
      </c>
      <c r="AA66" s="327">
        <v>0</v>
      </c>
      <c r="AB66" s="327">
        <v>0</v>
      </c>
      <c r="AC66" s="327">
        <v>0</v>
      </c>
      <c r="AD66" s="327">
        <v>0</v>
      </c>
      <c r="AE66" s="327">
        <v>0</v>
      </c>
      <c r="AF66" s="327">
        <v>0</v>
      </c>
      <c r="AG66" s="328">
        <v>0</v>
      </c>
    </row>
    <row r="67" spans="1:33" x14ac:dyDescent="0.25">
      <c r="A67" s="32" t="s">
        <v>136</v>
      </c>
      <c r="B67" s="313">
        <v>0</v>
      </c>
      <c r="C67" s="36"/>
      <c r="D67" s="114"/>
      <c r="E67" s="43"/>
      <c r="F67" s="43"/>
      <c r="G67" s="36"/>
      <c r="H67" s="327">
        <v>0</v>
      </c>
      <c r="I67" s="327">
        <v>0</v>
      </c>
      <c r="J67" s="328">
        <v>0</v>
      </c>
      <c r="K67" s="313">
        <v>0</v>
      </c>
      <c r="L67" s="327">
        <v>0</v>
      </c>
      <c r="M67" s="327">
        <v>0</v>
      </c>
      <c r="N67" s="327">
        <v>0</v>
      </c>
      <c r="O67" s="327">
        <v>0</v>
      </c>
      <c r="P67" s="327">
        <v>0</v>
      </c>
      <c r="Q67" s="327">
        <v>0</v>
      </c>
      <c r="R67" s="327">
        <v>0</v>
      </c>
      <c r="S67" s="327">
        <v>0</v>
      </c>
      <c r="T67" s="327">
        <v>0</v>
      </c>
      <c r="U67" s="327">
        <v>0</v>
      </c>
      <c r="V67" s="327">
        <v>0</v>
      </c>
      <c r="W67" s="327">
        <v>0</v>
      </c>
      <c r="X67" s="327">
        <v>0</v>
      </c>
      <c r="Y67" s="327">
        <v>0</v>
      </c>
      <c r="Z67" s="327">
        <v>0</v>
      </c>
      <c r="AA67" s="327">
        <v>0</v>
      </c>
      <c r="AB67" s="327">
        <v>0</v>
      </c>
      <c r="AC67" s="327">
        <v>0</v>
      </c>
      <c r="AD67" s="327">
        <v>0</v>
      </c>
      <c r="AE67" s="327">
        <v>0</v>
      </c>
      <c r="AF67" s="327">
        <v>0</v>
      </c>
      <c r="AG67" s="328">
        <v>0</v>
      </c>
    </row>
    <row r="68" spans="1:33" x14ac:dyDescent="0.25">
      <c r="A68" s="32" t="s">
        <v>137</v>
      </c>
      <c r="B68" s="313">
        <v>0</v>
      </c>
      <c r="C68" s="36"/>
      <c r="D68" s="114"/>
      <c r="E68" s="43"/>
      <c r="F68" s="43"/>
      <c r="G68" s="36"/>
      <c r="H68" s="327">
        <v>0</v>
      </c>
      <c r="I68" s="327">
        <v>0</v>
      </c>
      <c r="J68" s="328">
        <v>0</v>
      </c>
      <c r="K68" s="313">
        <v>0</v>
      </c>
      <c r="L68" s="327">
        <v>0</v>
      </c>
      <c r="M68" s="327">
        <v>0</v>
      </c>
      <c r="N68" s="327">
        <v>0</v>
      </c>
      <c r="O68" s="327">
        <v>0</v>
      </c>
      <c r="P68" s="327">
        <v>0</v>
      </c>
      <c r="Q68" s="327">
        <v>0</v>
      </c>
      <c r="R68" s="327">
        <v>0</v>
      </c>
      <c r="S68" s="327">
        <v>0</v>
      </c>
      <c r="T68" s="327">
        <v>0</v>
      </c>
      <c r="U68" s="327">
        <v>0</v>
      </c>
      <c r="V68" s="327">
        <v>0</v>
      </c>
      <c r="W68" s="327">
        <v>0</v>
      </c>
      <c r="X68" s="327">
        <v>0</v>
      </c>
      <c r="Y68" s="327">
        <v>0</v>
      </c>
      <c r="Z68" s="327">
        <v>0</v>
      </c>
      <c r="AA68" s="327">
        <v>0</v>
      </c>
      <c r="AB68" s="327">
        <v>0</v>
      </c>
      <c r="AC68" s="327">
        <v>0</v>
      </c>
      <c r="AD68" s="327">
        <v>0</v>
      </c>
      <c r="AE68" s="327">
        <v>0</v>
      </c>
      <c r="AF68" s="327">
        <v>0</v>
      </c>
      <c r="AG68" s="328">
        <v>0</v>
      </c>
    </row>
    <row r="69" spans="1:33" x14ac:dyDescent="0.25">
      <c r="A69" s="32" t="s">
        <v>138</v>
      </c>
      <c r="B69" s="313">
        <v>0</v>
      </c>
      <c r="C69" s="36"/>
      <c r="D69" s="114"/>
      <c r="E69" s="43"/>
      <c r="F69" s="43"/>
      <c r="G69" s="36"/>
      <c r="H69" s="327">
        <v>0</v>
      </c>
      <c r="I69" s="327">
        <v>0</v>
      </c>
      <c r="J69" s="328">
        <v>0</v>
      </c>
      <c r="K69" s="313">
        <v>0</v>
      </c>
      <c r="L69" s="327">
        <v>0</v>
      </c>
      <c r="M69" s="327">
        <v>0</v>
      </c>
      <c r="N69" s="327">
        <v>0</v>
      </c>
      <c r="O69" s="327">
        <v>0</v>
      </c>
      <c r="P69" s="327">
        <v>0</v>
      </c>
      <c r="Q69" s="327">
        <v>0</v>
      </c>
      <c r="R69" s="327">
        <v>0</v>
      </c>
      <c r="S69" s="327">
        <v>0</v>
      </c>
      <c r="T69" s="327">
        <v>0</v>
      </c>
      <c r="U69" s="327">
        <v>0</v>
      </c>
      <c r="V69" s="327">
        <v>0</v>
      </c>
      <c r="W69" s="327">
        <v>0</v>
      </c>
      <c r="X69" s="327">
        <v>0</v>
      </c>
      <c r="Y69" s="327">
        <v>0</v>
      </c>
      <c r="Z69" s="327">
        <v>0</v>
      </c>
      <c r="AA69" s="327">
        <v>0</v>
      </c>
      <c r="AB69" s="327">
        <v>0</v>
      </c>
      <c r="AC69" s="327">
        <v>0</v>
      </c>
      <c r="AD69" s="327">
        <v>0</v>
      </c>
      <c r="AE69" s="327">
        <v>0</v>
      </c>
      <c r="AF69" s="327">
        <v>0</v>
      </c>
      <c r="AG69" s="328">
        <v>0</v>
      </c>
    </row>
    <row r="70" spans="1:33" x14ac:dyDescent="0.25">
      <c r="A70" s="32" t="s">
        <v>139</v>
      </c>
      <c r="B70" s="313">
        <v>0</v>
      </c>
      <c r="C70" s="36"/>
      <c r="D70" s="114"/>
      <c r="E70" s="43"/>
      <c r="F70" s="43"/>
      <c r="G70" s="36"/>
      <c r="H70" s="327">
        <v>0</v>
      </c>
      <c r="I70" s="327">
        <v>0</v>
      </c>
      <c r="J70" s="328">
        <v>0</v>
      </c>
      <c r="K70" s="313">
        <v>0</v>
      </c>
      <c r="L70" s="327">
        <v>0</v>
      </c>
      <c r="M70" s="327">
        <v>0</v>
      </c>
      <c r="N70" s="327">
        <v>0</v>
      </c>
      <c r="O70" s="327">
        <v>0</v>
      </c>
      <c r="P70" s="327">
        <v>0</v>
      </c>
      <c r="Q70" s="327">
        <v>0</v>
      </c>
      <c r="R70" s="327">
        <v>0</v>
      </c>
      <c r="S70" s="327">
        <v>0</v>
      </c>
      <c r="T70" s="327">
        <v>0</v>
      </c>
      <c r="U70" s="327">
        <v>0</v>
      </c>
      <c r="V70" s="327">
        <v>0</v>
      </c>
      <c r="W70" s="327">
        <v>0</v>
      </c>
      <c r="X70" s="327">
        <v>0</v>
      </c>
      <c r="Y70" s="327">
        <v>0</v>
      </c>
      <c r="Z70" s="327">
        <v>0</v>
      </c>
      <c r="AA70" s="327">
        <v>0</v>
      </c>
      <c r="AB70" s="327">
        <v>0</v>
      </c>
      <c r="AC70" s="327">
        <v>0</v>
      </c>
      <c r="AD70" s="327">
        <v>0</v>
      </c>
      <c r="AE70" s="327">
        <v>0</v>
      </c>
      <c r="AF70" s="327">
        <v>0</v>
      </c>
      <c r="AG70" s="328">
        <v>0</v>
      </c>
    </row>
    <row r="71" spans="1:33" x14ac:dyDescent="0.25">
      <c r="A71" s="32"/>
      <c r="B71" s="313"/>
      <c r="C71" s="36"/>
      <c r="D71" s="114"/>
      <c r="E71" s="43"/>
      <c r="F71" s="43"/>
      <c r="G71" s="36"/>
      <c r="H71" s="327"/>
      <c r="I71" s="327"/>
      <c r="J71" s="328"/>
      <c r="K71" s="313"/>
      <c r="L71" s="327"/>
      <c r="M71" s="327"/>
      <c r="N71" s="327"/>
      <c r="O71" s="327"/>
      <c r="P71" s="327"/>
      <c r="Q71" s="327"/>
      <c r="R71" s="327"/>
      <c r="S71" s="327"/>
      <c r="T71" s="327"/>
      <c r="U71" s="327"/>
      <c r="V71" s="327"/>
      <c r="W71" s="327"/>
      <c r="X71" s="327"/>
      <c r="Y71" s="327"/>
      <c r="Z71" s="327"/>
      <c r="AA71" s="327"/>
      <c r="AB71" s="327"/>
      <c r="AC71" s="327"/>
      <c r="AD71" s="327"/>
      <c r="AE71" s="327"/>
      <c r="AF71" s="327"/>
      <c r="AG71" s="328"/>
    </row>
    <row r="72" spans="1:33" ht="42.6" customHeight="1" x14ac:dyDescent="0.25">
      <c r="A72" s="35" t="s">
        <v>140</v>
      </c>
      <c r="B72" s="313"/>
      <c r="C72" s="36"/>
      <c r="D72" s="114"/>
      <c r="E72" s="43"/>
      <c r="F72" s="43"/>
      <c r="G72" s="36"/>
      <c r="H72" s="327"/>
      <c r="I72" s="327"/>
      <c r="J72" s="328"/>
      <c r="K72" s="313"/>
      <c r="L72" s="327"/>
      <c r="M72" s="327"/>
      <c r="N72" s="327"/>
      <c r="O72" s="327"/>
      <c r="P72" s="327"/>
      <c r="Q72" s="327"/>
      <c r="R72" s="327"/>
      <c r="S72" s="327"/>
      <c r="T72" s="327"/>
      <c r="U72" s="327"/>
      <c r="V72" s="327"/>
      <c r="W72" s="327"/>
      <c r="X72" s="327"/>
      <c r="Y72" s="327"/>
      <c r="Z72" s="327"/>
      <c r="AA72" s="327"/>
      <c r="AB72" s="327"/>
      <c r="AC72" s="327"/>
      <c r="AD72" s="327"/>
      <c r="AE72" s="327"/>
      <c r="AF72" s="327"/>
      <c r="AG72" s="328"/>
    </row>
    <row r="73" spans="1:33" x14ac:dyDescent="0.25">
      <c r="A73" s="31" t="s">
        <v>141</v>
      </c>
      <c r="B73" s="313">
        <v>0</v>
      </c>
      <c r="C73" s="36"/>
      <c r="D73" s="114"/>
      <c r="E73" s="43"/>
      <c r="F73" s="43"/>
      <c r="G73" s="36"/>
      <c r="H73" s="327">
        <v>0</v>
      </c>
      <c r="I73" s="327">
        <v>0</v>
      </c>
      <c r="J73" s="328">
        <v>0</v>
      </c>
      <c r="K73" s="313">
        <v>0</v>
      </c>
      <c r="L73" s="327">
        <v>0</v>
      </c>
      <c r="M73" s="327">
        <v>0</v>
      </c>
      <c r="N73" s="327">
        <v>0</v>
      </c>
      <c r="O73" s="327">
        <v>0</v>
      </c>
      <c r="P73" s="327">
        <v>0</v>
      </c>
      <c r="Q73" s="327">
        <v>0</v>
      </c>
      <c r="R73" s="327">
        <v>0</v>
      </c>
      <c r="S73" s="327">
        <v>0</v>
      </c>
      <c r="T73" s="327">
        <v>0</v>
      </c>
      <c r="U73" s="327">
        <v>0</v>
      </c>
      <c r="V73" s="327">
        <v>0</v>
      </c>
      <c r="W73" s="327">
        <v>0</v>
      </c>
      <c r="X73" s="327">
        <v>0</v>
      </c>
      <c r="Y73" s="327">
        <v>0</v>
      </c>
      <c r="Z73" s="327">
        <v>0</v>
      </c>
      <c r="AA73" s="327">
        <v>0</v>
      </c>
      <c r="AB73" s="327">
        <v>0</v>
      </c>
      <c r="AC73" s="327">
        <v>0</v>
      </c>
      <c r="AD73" s="327">
        <v>0</v>
      </c>
      <c r="AE73" s="327">
        <v>0</v>
      </c>
      <c r="AF73" s="327">
        <v>0</v>
      </c>
      <c r="AG73" s="328">
        <v>0</v>
      </c>
    </row>
    <row r="74" spans="1:33" s="64" customFormat="1" ht="18.75" x14ac:dyDescent="0.3">
      <c r="A74" s="61" t="s">
        <v>131</v>
      </c>
      <c r="B74" s="314"/>
      <c r="C74" s="63"/>
      <c r="D74" s="113"/>
      <c r="E74" s="62"/>
      <c r="F74" s="62"/>
      <c r="G74" s="63"/>
      <c r="H74" s="329"/>
      <c r="I74" s="329"/>
      <c r="J74" s="330"/>
      <c r="K74" s="314"/>
      <c r="L74" s="329"/>
      <c r="M74" s="329"/>
      <c r="N74" s="329"/>
      <c r="O74" s="329"/>
      <c r="P74" s="329"/>
      <c r="Q74" s="329"/>
      <c r="R74" s="329"/>
      <c r="S74" s="329"/>
      <c r="T74" s="329"/>
      <c r="U74" s="329"/>
      <c r="V74" s="329"/>
      <c r="W74" s="329"/>
      <c r="X74" s="329"/>
      <c r="Y74" s="329"/>
      <c r="Z74" s="329"/>
      <c r="AA74" s="329"/>
      <c r="AB74" s="329"/>
      <c r="AC74" s="329"/>
      <c r="AD74" s="329"/>
      <c r="AE74" s="329"/>
      <c r="AF74" s="329"/>
      <c r="AG74" s="330"/>
    </row>
    <row r="75" spans="1:33" x14ac:dyDescent="0.25">
      <c r="A75" s="32" t="s">
        <v>132</v>
      </c>
      <c r="B75" s="313">
        <v>0</v>
      </c>
      <c r="C75" s="36"/>
      <c r="D75" s="114"/>
      <c r="E75" s="43"/>
      <c r="F75" s="43"/>
      <c r="G75" s="36"/>
      <c r="H75" s="327">
        <v>0</v>
      </c>
      <c r="I75" s="327">
        <v>0</v>
      </c>
      <c r="J75" s="328">
        <v>0</v>
      </c>
      <c r="K75" s="313">
        <v>0</v>
      </c>
      <c r="L75" s="327">
        <v>0</v>
      </c>
      <c r="M75" s="327">
        <v>0</v>
      </c>
      <c r="N75" s="327">
        <v>0</v>
      </c>
      <c r="O75" s="327">
        <v>0</v>
      </c>
      <c r="P75" s="327">
        <v>0</v>
      </c>
      <c r="Q75" s="327">
        <v>0</v>
      </c>
      <c r="R75" s="327">
        <v>0</v>
      </c>
      <c r="S75" s="327">
        <v>0</v>
      </c>
      <c r="T75" s="327">
        <v>0</v>
      </c>
      <c r="U75" s="327">
        <v>0</v>
      </c>
      <c r="V75" s="327">
        <v>0</v>
      </c>
      <c r="W75" s="327">
        <v>0</v>
      </c>
      <c r="X75" s="327">
        <v>0</v>
      </c>
      <c r="Y75" s="327">
        <v>0</v>
      </c>
      <c r="Z75" s="327">
        <v>0</v>
      </c>
      <c r="AA75" s="327">
        <v>0</v>
      </c>
      <c r="AB75" s="327">
        <v>0</v>
      </c>
      <c r="AC75" s="327">
        <v>0</v>
      </c>
      <c r="AD75" s="327">
        <v>0</v>
      </c>
      <c r="AE75" s="327">
        <v>0</v>
      </c>
      <c r="AF75" s="327">
        <v>0</v>
      </c>
      <c r="AG75" s="328">
        <v>0</v>
      </c>
    </row>
    <row r="76" spans="1:33" x14ac:dyDescent="0.25">
      <c r="A76" s="32" t="s">
        <v>133</v>
      </c>
      <c r="B76" s="313">
        <v>0</v>
      </c>
      <c r="C76" s="36"/>
      <c r="D76" s="114"/>
      <c r="E76" s="43"/>
      <c r="F76" s="43"/>
      <c r="G76" s="36"/>
      <c r="H76" s="327">
        <v>0</v>
      </c>
      <c r="I76" s="327">
        <v>0</v>
      </c>
      <c r="J76" s="328">
        <v>0</v>
      </c>
      <c r="K76" s="313">
        <v>0</v>
      </c>
      <c r="L76" s="327">
        <v>0</v>
      </c>
      <c r="M76" s="327">
        <v>0</v>
      </c>
      <c r="N76" s="327">
        <v>0</v>
      </c>
      <c r="O76" s="327">
        <v>0</v>
      </c>
      <c r="P76" s="327">
        <v>0</v>
      </c>
      <c r="Q76" s="327">
        <v>0</v>
      </c>
      <c r="R76" s="327">
        <v>0</v>
      </c>
      <c r="S76" s="327">
        <v>0</v>
      </c>
      <c r="T76" s="327">
        <v>0</v>
      </c>
      <c r="U76" s="327">
        <v>0</v>
      </c>
      <c r="V76" s="327">
        <v>0</v>
      </c>
      <c r="W76" s="327">
        <v>0</v>
      </c>
      <c r="X76" s="327">
        <v>0</v>
      </c>
      <c r="Y76" s="327">
        <v>0</v>
      </c>
      <c r="Z76" s="327">
        <v>0</v>
      </c>
      <c r="AA76" s="327">
        <v>0</v>
      </c>
      <c r="AB76" s="327">
        <v>0</v>
      </c>
      <c r="AC76" s="327">
        <v>0</v>
      </c>
      <c r="AD76" s="327">
        <v>0</v>
      </c>
      <c r="AE76" s="327">
        <v>0</v>
      </c>
      <c r="AF76" s="327">
        <v>0</v>
      </c>
      <c r="AG76" s="328">
        <v>0</v>
      </c>
    </row>
    <row r="77" spans="1:33" x14ac:dyDescent="0.25">
      <c r="A77" s="32" t="s">
        <v>102</v>
      </c>
      <c r="B77" s="313">
        <v>0</v>
      </c>
      <c r="C77" s="36"/>
      <c r="D77" s="114"/>
      <c r="E77" s="43"/>
      <c r="F77" s="43"/>
      <c r="G77" s="36"/>
      <c r="H77" s="327">
        <v>0</v>
      </c>
      <c r="I77" s="327">
        <v>0</v>
      </c>
      <c r="J77" s="328">
        <v>0</v>
      </c>
      <c r="K77" s="313">
        <v>0</v>
      </c>
      <c r="L77" s="327">
        <v>0</v>
      </c>
      <c r="M77" s="327">
        <v>0</v>
      </c>
      <c r="N77" s="327">
        <v>0</v>
      </c>
      <c r="O77" s="327">
        <v>0</v>
      </c>
      <c r="P77" s="327">
        <v>0</v>
      </c>
      <c r="Q77" s="327">
        <v>0</v>
      </c>
      <c r="R77" s="327">
        <v>0</v>
      </c>
      <c r="S77" s="327">
        <v>0</v>
      </c>
      <c r="T77" s="327">
        <v>0</v>
      </c>
      <c r="U77" s="327">
        <v>0</v>
      </c>
      <c r="V77" s="327">
        <v>0</v>
      </c>
      <c r="W77" s="327">
        <v>0</v>
      </c>
      <c r="X77" s="327">
        <v>0</v>
      </c>
      <c r="Y77" s="327">
        <v>0</v>
      </c>
      <c r="Z77" s="327">
        <v>0</v>
      </c>
      <c r="AA77" s="327">
        <v>0</v>
      </c>
      <c r="AB77" s="327">
        <v>0</v>
      </c>
      <c r="AC77" s="327">
        <v>0</v>
      </c>
      <c r="AD77" s="327">
        <v>0</v>
      </c>
      <c r="AE77" s="327">
        <v>0</v>
      </c>
      <c r="AF77" s="327">
        <v>0</v>
      </c>
      <c r="AG77" s="328">
        <v>0</v>
      </c>
    </row>
    <row r="78" spans="1:33" x14ac:dyDescent="0.25">
      <c r="A78" s="32" t="s">
        <v>134</v>
      </c>
      <c r="B78" s="313">
        <v>0</v>
      </c>
      <c r="C78" s="36"/>
      <c r="D78" s="114"/>
      <c r="E78" s="43"/>
      <c r="F78" s="43"/>
      <c r="G78" s="36"/>
      <c r="H78" s="327">
        <v>0</v>
      </c>
      <c r="I78" s="327">
        <v>0</v>
      </c>
      <c r="J78" s="328">
        <v>0</v>
      </c>
      <c r="K78" s="313">
        <v>0</v>
      </c>
      <c r="L78" s="327">
        <v>0</v>
      </c>
      <c r="M78" s="327">
        <v>0</v>
      </c>
      <c r="N78" s="327">
        <v>0</v>
      </c>
      <c r="O78" s="327">
        <v>0</v>
      </c>
      <c r="P78" s="327">
        <v>0</v>
      </c>
      <c r="Q78" s="327">
        <v>0</v>
      </c>
      <c r="R78" s="327">
        <v>0</v>
      </c>
      <c r="S78" s="327">
        <v>0</v>
      </c>
      <c r="T78" s="327">
        <v>0</v>
      </c>
      <c r="U78" s="327">
        <v>0</v>
      </c>
      <c r="V78" s="327">
        <v>0</v>
      </c>
      <c r="W78" s="327">
        <v>0</v>
      </c>
      <c r="X78" s="327">
        <v>0</v>
      </c>
      <c r="Y78" s="327">
        <v>0</v>
      </c>
      <c r="Z78" s="327">
        <v>0</v>
      </c>
      <c r="AA78" s="327">
        <v>0</v>
      </c>
      <c r="AB78" s="327">
        <v>0</v>
      </c>
      <c r="AC78" s="327">
        <v>0</v>
      </c>
      <c r="AD78" s="327">
        <v>0</v>
      </c>
      <c r="AE78" s="327">
        <v>0</v>
      </c>
      <c r="AF78" s="327">
        <v>0</v>
      </c>
      <c r="AG78" s="328">
        <v>0</v>
      </c>
    </row>
    <row r="79" spans="1:33" x14ac:dyDescent="0.25">
      <c r="A79" s="32" t="s">
        <v>135</v>
      </c>
      <c r="B79" s="313">
        <v>0</v>
      </c>
      <c r="C79" s="36"/>
      <c r="D79" s="114"/>
      <c r="E79" s="43"/>
      <c r="F79" s="43"/>
      <c r="G79" s="36"/>
      <c r="H79" s="327">
        <v>0</v>
      </c>
      <c r="I79" s="327">
        <v>0</v>
      </c>
      <c r="J79" s="328">
        <v>0</v>
      </c>
      <c r="K79" s="313">
        <v>0</v>
      </c>
      <c r="L79" s="327">
        <v>0</v>
      </c>
      <c r="M79" s="327">
        <v>0</v>
      </c>
      <c r="N79" s="327">
        <v>0</v>
      </c>
      <c r="O79" s="327">
        <v>0</v>
      </c>
      <c r="P79" s="327">
        <v>0</v>
      </c>
      <c r="Q79" s="327">
        <v>0</v>
      </c>
      <c r="R79" s="327">
        <v>0</v>
      </c>
      <c r="S79" s="327">
        <v>0</v>
      </c>
      <c r="T79" s="327">
        <v>0</v>
      </c>
      <c r="U79" s="327">
        <v>0</v>
      </c>
      <c r="V79" s="327">
        <v>0</v>
      </c>
      <c r="W79" s="327">
        <v>0</v>
      </c>
      <c r="X79" s="327">
        <v>0</v>
      </c>
      <c r="Y79" s="327">
        <v>0</v>
      </c>
      <c r="Z79" s="327">
        <v>0</v>
      </c>
      <c r="AA79" s="327">
        <v>0</v>
      </c>
      <c r="AB79" s="327">
        <v>0</v>
      </c>
      <c r="AC79" s="327">
        <v>0</v>
      </c>
      <c r="AD79" s="327">
        <v>0</v>
      </c>
      <c r="AE79" s="327">
        <v>0</v>
      </c>
      <c r="AF79" s="327">
        <v>0</v>
      </c>
      <c r="AG79" s="328">
        <v>0</v>
      </c>
    </row>
    <row r="80" spans="1:33" x14ac:dyDescent="0.25">
      <c r="A80" s="32" t="s">
        <v>136</v>
      </c>
      <c r="B80" s="313">
        <v>0</v>
      </c>
      <c r="C80" s="36"/>
      <c r="D80" s="114"/>
      <c r="E80" s="43"/>
      <c r="F80" s="43"/>
      <c r="G80" s="36"/>
      <c r="H80" s="327">
        <v>0</v>
      </c>
      <c r="I80" s="327">
        <v>0</v>
      </c>
      <c r="J80" s="328">
        <v>0</v>
      </c>
      <c r="K80" s="313">
        <v>0</v>
      </c>
      <c r="L80" s="327">
        <v>0</v>
      </c>
      <c r="M80" s="327">
        <v>0</v>
      </c>
      <c r="N80" s="327">
        <v>0</v>
      </c>
      <c r="O80" s="327">
        <v>0</v>
      </c>
      <c r="P80" s="327">
        <v>0</v>
      </c>
      <c r="Q80" s="327">
        <v>0</v>
      </c>
      <c r="R80" s="327">
        <v>0</v>
      </c>
      <c r="S80" s="327">
        <v>0</v>
      </c>
      <c r="T80" s="327">
        <v>0</v>
      </c>
      <c r="U80" s="327">
        <v>0</v>
      </c>
      <c r="V80" s="327">
        <v>0</v>
      </c>
      <c r="W80" s="327">
        <v>0</v>
      </c>
      <c r="X80" s="327">
        <v>0</v>
      </c>
      <c r="Y80" s="327">
        <v>0</v>
      </c>
      <c r="Z80" s="327">
        <v>0</v>
      </c>
      <c r="AA80" s="327">
        <v>0</v>
      </c>
      <c r="AB80" s="327">
        <v>0</v>
      </c>
      <c r="AC80" s="327">
        <v>0</v>
      </c>
      <c r="AD80" s="327">
        <v>0</v>
      </c>
      <c r="AE80" s="327">
        <v>0</v>
      </c>
      <c r="AF80" s="327">
        <v>0</v>
      </c>
      <c r="AG80" s="328">
        <v>0</v>
      </c>
    </row>
    <row r="81" spans="1:33" x14ac:dyDescent="0.25">
      <c r="A81" s="32" t="s">
        <v>137</v>
      </c>
      <c r="B81" s="313">
        <v>0</v>
      </c>
      <c r="C81" s="36"/>
      <c r="D81" s="114"/>
      <c r="E81" s="43"/>
      <c r="F81" s="43"/>
      <c r="G81" s="36"/>
      <c r="H81" s="327">
        <v>0</v>
      </c>
      <c r="I81" s="327">
        <v>0</v>
      </c>
      <c r="J81" s="328">
        <v>0</v>
      </c>
      <c r="K81" s="313">
        <v>0</v>
      </c>
      <c r="L81" s="327">
        <v>0</v>
      </c>
      <c r="M81" s="327">
        <v>0</v>
      </c>
      <c r="N81" s="327">
        <v>0</v>
      </c>
      <c r="O81" s="327">
        <v>0</v>
      </c>
      <c r="P81" s="327">
        <v>0</v>
      </c>
      <c r="Q81" s="327">
        <v>0</v>
      </c>
      <c r="R81" s="327">
        <v>0</v>
      </c>
      <c r="S81" s="327">
        <v>0</v>
      </c>
      <c r="T81" s="327">
        <v>0</v>
      </c>
      <c r="U81" s="327">
        <v>0</v>
      </c>
      <c r="V81" s="327">
        <v>0</v>
      </c>
      <c r="W81" s="327">
        <v>0</v>
      </c>
      <c r="X81" s="327">
        <v>0</v>
      </c>
      <c r="Y81" s="327">
        <v>0</v>
      </c>
      <c r="Z81" s="327">
        <v>0</v>
      </c>
      <c r="AA81" s="327">
        <v>0</v>
      </c>
      <c r="AB81" s="327">
        <v>0</v>
      </c>
      <c r="AC81" s="327">
        <v>0</v>
      </c>
      <c r="AD81" s="327">
        <v>0</v>
      </c>
      <c r="AE81" s="327">
        <v>0</v>
      </c>
      <c r="AF81" s="327">
        <v>0</v>
      </c>
      <c r="AG81" s="328">
        <v>0</v>
      </c>
    </row>
    <row r="82" spans="1:33" x14ac:dyDescent="0.25">
      <c r="A82" s="32" t="s">
        <v>138</v>
      </c>
      <c r="B82" s="313">
        <v>0</v>
      </c>
      <c r="C82" s="36"/>
      <c r="D82" s="114"/>
      <c r="E82" s="43"/>
      <c r="F82" s="43"/>
      <c r="G82" s="36"/>
      <c r="H82" s="327">
        <v>0</v>
      </c>
      <c r="I82" s="327">
        <v>0</v>
      </c>
      <c r="J82" s="328">
        <v>0</v>
      </c>
      <c r="K82" s="313">
        <v>0</v>
      </c>
      <c r="L82" s="327">
        <v>0</v>
      </c>
      <c r="M82" s="327">
        <v>0</v>
      </c>
      <c r="N82" s="327">
        <v>0</v>
      </c>
      <c r="O82" s="327">
        <v>0</v>
      </c>
      <c r="P82" s="327">
        <v>0</v>
      </c>
      <c r="Q82" s="327">
        <v>0</v>
      </c>
      <c r="R82" s="327">
        <v>0</v>
      </c>
      <c r="S82" s="327">
        <v>0</v>
      </c>
      <c r="T82" s="327">
        <v>0</v>
      </c>
      <c r="U82" s="327">
        <v>0</v>
      </c>
      <c r="V82" s="327">
        <v>0</v>
      </c>
      <c r="W82" s="327">
        <v>0</v>
      </c>
      <c r="X82" s="327">
        <v>0</v>
      </c>
      <c r="Y82" s="327">
        <v>0</v>
      </c>
      <c r="Z82" s="327">
        <v>0</v>
      </c>
      <c r="AA82" s="327">
        <v>0</v>
      </c>
      <c r="AB82" s="327">
        <v>0</v>
      </c>
      <c r="AC82" s="327">
        <v>0</v>
      </c>
      <c r="AD82" s="327">
        <v>0</v>
      </c>
      <c r="AE82" s="327">
        <v>0</v>
      </c>
      <c r="AF82" s="327">
        <v>0</v>
      </c>
      <c r="AG82" s="328">
        <v>0</v>
      </c>
    </row>
    <row r="83" spans="1:33" x14ac:dyDescent="0.25">
      <c r="A83" s="32" t="s">
        <v>142</v>
      </c>
      <c r="B83" s="313">
        <v>0</v>
      </c>
      <c r="C83" s="36"/>
      <c r="D83" s="114"/>
      <c r="E83" s="43"/>
      <c r="F83" s="43"/>
      <c r="G83" s="36"/>
      <c r="H83" s="327">
        <v>0</v>
      </c>
      <c r="I83" s="327">
        <v>0</v>
      </c>
      <c r="J83" s="328">
        <v>0</v>
      </c>
      <c r="K83" s="313">
        <v>0</v>
      </c>
      <c r="L83" s="327">
        <v>0</v>
      </c>
      <c r="M83" s="327">
        <v>0</v>
      </c>
      <c r="N83" s="327">
        <v>0</v>
      </c>
      <c r="O83" s="327">
        <v>0</v>
      </c>
      <c r="P83" s="327">
        <v>0</v>
      </c>
      <c r="Q83" s="327">
        <v>0</v>
      </c>
      <c r="R83" s="327">
        <v>0</v>
      </c>
      <c r="S83" s="327">
        <v>0</v>
      </c>
      <c r="T83" s="327">
        <v>0</v>
      </c>
      <c r="U83" s="327">
        <v>0</v>
      </c>
      <c r="V83" s="327">
        <v>0</v>
      </c>
      <c r="W83" s="327">
        <v>0</v>
      </c>
      <c r="X83" s="327">
        <v>0</v>
      </c>
      <c r="Y83" s="327">
        <v>0</v>
      </c>
      <c r="Z83" s="327">
        <v>0</v>
      </c>
      <c r="AA83" s="327">
        <v>0</v>
      </c>
      <c r="AB83" s="327">
        <v>0</v>
      </c>
      <c r="AC83" s="327">
        <v>0</v>
      </c>
      <c r="AD83" s="327">
        <v>0</v>
      </c>
      <c r="AE83" s="327">
        <v>0</v>
      </c>
      <c r="AF83" s="327">
        <v>0</v>
      </c>
      <c r="AG83" s="328">
        <v>0</v>
      </c>
    </row>
    <row r="84" spans="1:33" x14ac:dyDescent="0.25">
      <c r="A84" s="32"/>
      <c r="B84" s="313"/>
      <c r="C84" s="36"/>
      <c r="D84" s="114"/>
      <c r="E84" s="43"/>
      <c r="F84" s="43"/>
      <c r="G84" s="36"/>
      <c r="H84" s="327"/>
      <c r="I84" s="327"/>
      <c r="J84" s="328"/>
      <c r="K84" s="313"/>
      <c r="L84" s="327"/>
      <c r="M84" s="327"/>
      <c r="N84" s="327"/>
      <c r="O84" s="327"/>
      <c r="P84" s="327"/>
      <c r="Q84" s="327"/>
      <c r="R84" s="327"/>
      <c r="S84" s="327"/>
      <c r="T84" s="327"/>
      <c r="U84" s="327"/>
      <c r="V84" s="327"/>
      <c r="W84" s="327"/>
      <c r="X84" s="327"/>
      <c r="Y84" s="327"/>
      <c r="Z84" s="327"/>
      <c r="AA84" s="327"/>
      <c r="AB84" s="327"/>
      <c r="AC84" s="327"/>
      <c r="AD84" s="327"/>
      <c r="AE84" s="327"/>
      <c r="AF84" s="327"/>
      <c r="AG84" s="328"/>
    </row>
    <row r="85" spans="1:33" x14ac:dyDescent="0.25">
      <c r="A85" s="32" t="s">
        <v>143</v>
      </c>
      <c r="B85" s="313"/>
      <c r="C85" s="36"/>
      <c r="D85" s="352"/>
      <c r="E85" s="43"/>
      <c r="F85" s="43"/>
      <c r="G85" s="36"/>
      <c r="H85" s="327"/>
      <c r="I85" s="327"/>
      <c r="J85" s="328"/>
      <c r="K85" s="313"/>
      <c r="L85" s="327"/>
      <c r="M85" s="327"/>
      <c r="N85" s="327"/>
      <c r="O85" s="327"/>
      <c r="P85" s="327"/>
      <c r="Q85" s="327"/>
      <c r="R85" s="327"/>
      <c r="S85" s="327"/>
      <c r="T85" s="327"/>
      <c r="U85" s="327"/>
      <c r="V85" s="327"/>
      <c r="W85" s="327"/>
      <c r="X85" s="327"/>
      <c r="Y85" s="327"/>
      <c r="Z85" s="327"/>
      <c r="AA85" s="327"/>
      <c r="AB85" s="327"/>
      <c r="AC85" s="327"/>
      <c r="AD85" s="327"/>
      <c r="AE85" s="327"/>
      <c r="AF85" s="327"/>
      <c r="AG85" s="328"/>
    </row>
    <row r="86" spans="1:33" x14ac:dyDescent="0.25">
      <c r="A86" s="32" t="s">
        <v>144</v>
      </c>
      <c r="B86" s="313">
        <v>0</v>
      </c>
      <c r="C86" s="36"/>
      <c r="D86" s="352">
        <f>IF($B86-SUM($H86:$AG86)&lt;0,"Over Allocated",(+$B86-SUM($H86:$AG86)))</f>
        <v>0</v>
      </c>
      <c r="E86" s="43"/>
      <c r="F86" s="43"/>
      <c r="G86" s="43"/>
      <c r="H86" s="327">
        <v>0</v>
      </c>
      <c r="I86" s="327">
        <v>0</v>
      </c>
      <c r="J86" s="328">
        <v>0</v>
      </c>
      <c r="K86" s="313">
        <v>0</v>
      </c>
      <c r="L86" s="327">
        <v>0</v>
      </c>
      <c r="M86" s="327">
        <v>0</v>
      </c>
      <c r="N86" s="327">
        <v>0</v>
      </c>
      <c r="O86" s="327">
        <v>0</v>
      </c>
      <c r="P86" s="327">
        <v>0</v>
      </c>
      <c r="Q86" s="327">
        <v>0</v>
      </c>
      <c r="R86" s="327">
        <v>0</v>
      </c>
      <c r="S86" s="327">
        <v>0</v>
      </c>
      <c r="T86" s="327">
        <v>0</v>
      </c>
      <c r="U86" s="327">
        <v>0</v>
      </c>
      <c r="V86" s="327">
        <v>0</v>
      </c>
      <c r="W86" s="327">
        <v>0</v>
      </c>
      <c r="X86" s="327">
        <v>0</v>
      </c>
      <c r="Y86" s="327">
        <v>0</v>
      </c>
      <c r="Z86" s="327">
        <v>0</v>
      </c>
      <c r="AA86" s="327">
        <v>0</v>
      </c>
      <c r="AB86" s="327">
        <v>0</v>
      </c>
      <c r="AC86" s="327">
        <v>0</v>
      </c>
      <c r="AD86" s="327">
        <v>0</v>
      </c>
      <c r="AE86" s="327">
        <v>0</v>
      </c>
      <c r="AF86" s="327">
        <v>0</v>
      </c>
      <c r="AG86" s="328">
        <v>0</v>
      </c>
    </row>
    <row r="87" spans="1:33" x14ac:dyDescent="0.25">
      <c r="A87" s="32" t="s">
        <v>145</v>
      </c>
      <c r="B87" s="313">
        <v>0</v>
      </c>
      <c r="C87" s="36"/>
      <c r="D87" s="352">
        <f>IF($B87-SUM($H87:$AG87)&lt;0,"Over Allocated",(+$B87-SUM($H87:$AG87)))</f>
        <v>0</v>
      </c>
      <c r="E87" s="43"/>
      <c r="F87" s="43"/>
      <c r="G87" s="43"/>
      <c r="H87" s="327">
        <v>0</v>
      </c>
      <c r="I87" s="327">
        <v>0</v>
      </c>
      <c r="J87" s="328">
        <v>0</v>
      </c>
      <c r="K87" s="313">
        <v>0</v>
      </c>
      <c r="L87" s="327">
        <v>0</v>
      </c>
      <c r="M87" s="327">
        <v>0</v>
      </c>
      <c r="N87" s="327">
        <v>0</v>
      </c>
      <c r="O87" s="327">
        <v>0</v>
      </c>
      <c r="P87" s="327">
        <v>0</v>
      </c>
      <c r="Q87" s="327">
        <v>0</v>
      </c>
      <c r="R87" s="327">
        <v>0</v>
      </c>
      <c r="S87" s="327">
        <v>0</v>
      </c>
      <c r="T87" s="327">
        <v>0</v>
      </c>
      <c r="U87" s="327">
        <v>0</v>
      </c>
      <c r="V87" s="327">
        <v>0</v>
      </c>
      <c r="W87" s="327">
        <v>0</v>
      </c>
      <c r="X87" s="327">
        <v>0</v>
      </c>
      <c r="Y87" s="327">
        <v>0</v>
      </c>
      <c r="Z87" s="327">
        <v>0</v>
      </c>
      <c r="AA87" s="327">
        <v>0</v>
      </c>
      <c r="AB87" s="327">
        <v>0</v>
      </c>
      <c r="AC87" s="327">
        <v>0</v>
      </c>
      <c r="AD87" s="327">
        <v>0</v>
      </c>
      <c r="AE87" s="327">
        <v>0</v>
      </c>
      <c r="AF87" s="327">
        <v>0</v>
      </c>
      <c r="AG87" s="328">
        <v>0</v>
      </c>
    </row>
    <row r="88" spans="1:33" x14ac:dyDescent="0.25">
      <c r="A88" s="32" t="s">
        <v>146</v>
      </c>
      <c r="B88" s="313">
        <v>0</v>
      </c>
      <c r="C88" s="36"/>
      <c r="D88" s="352">
        <f>IF($B88-SUM($H88:$AG88)&lt;0,"Over Allocated",(+$B88-SUM($H88:$AG88)))</f>
        <v>0</v>
      </c>
      <c r="E88" s="43"/>
      <c r="F88" s="43"/>
      <c r="G88" s="43"/>
      <c r="H88" s="327">
        <v>0</v>
      </c>
      <c r="I88" s="327">
        <v>0</v>
      </c>
      <c r="J88" s="328">
        <v>0</v>
      </c>
      <c r="K88" s="313">
        <v>0</v>
      </c>
      <c r="L88" s="327">
        <v>0</v>
      </c>
      <c r="M88" s="327">
        <v>0</v>
      </c>
      <c r="N88" s="327">
        <v>0</v>
      </c>
      <c r="O88" s="327">
        <v>0</v>
      </c>
      <c r="P88" s="327">
        <v>0</v>
      </c>
      <c r="Q88" s="327">
        <v>0</v>
      </c>
      <c r="R88" s="327">
        <v>0</v>
      </c>
      <c r="S88" s="327">
        <v>0</v>
      </c>
      <c r="T88" s="327">
        <v>0</v>
      </c>
      <c r="U88" s="327">
        <v>0</v>
      </c>
      <c r="V88" s="327">
        <v>0</v>
      </c>
      <c r="W88" s="327">
        <v>0</v>
      </c>
      <c r="X88" s="327">
        <v>0</v>
      </c>
      <c r="Y88" s="327">
        <v>0</v>
      </c>
      <c r="Z88" s="327">
        <v>0</v>
      </c>
      <c r="AA88" s="327">
        <v>0</v>
      </c>
      <c r="AB88" s="327">
        <v>0</v>
      </c>
      <c r="AC88" s="327">
        <v>0</v>
      </c>
      <c r="AD88" s="327">
        <v>0</v>
      </c>
      <c r="AE88" s="327">
        <v>0</v>
      </c>
      <c r="AF88" s="327">
        <v>0</v>
      </c>
      <c r="AG88" s="328">
        <v>0</v>
      </c>
    </row>
    <row r="89" spans="1:33" x14ac:dyDescent="0.25">
      <c r="A89" s="32" t="s">
        <v>147</v>
      </c>
      <c r="B89" s="313">
        <v>0</v>
      </c>
      <c r="C89" s="36"/>
      <c r="D89" s="352">
        <f>IF($B89-SUM($H89:$AG89)&lt;0,"Over Allocated",(+$B89-SUM($H89:$AG89)))</f>
        <v>0</v>
      </c>
      <c r="E89" s="43"/>
      <c r="F89" s="43"/>
      <c r="G89" s="43"/>
      <c r="H89" s="327">
        <v>0</v>
      </c>
      <c r="I89" s="327">
        <v>0</v>
      </c>
      <c r="J89" s="328">
        <v>0</v>
      </c>
      <c r="K89" s="313">
        <v>0</v>
      </c>
      <c r="L89" s="327">
        <v>0</v>
      </c>
      <c r="M89" s="327">
        <v>0</v>
      </c>
      <c r="N89" s="327">
        <v>0</v>
      </c>
      <c r="O89" s="327">
        <v>0</v>
      </c>
      <c r="P89" s="327">
        <v>0</v>
      </c>
      <c r="Q89" s="327">
        <v>0</v>
      </c>
      <c r="R89" s="327">
        <v>0</v>
      </c>
      <c r="S89" s="327">
        <v>0</v>
      </c>
      <c r="T89" s="327">
        <v>0</v>
      </c>
      <c r="U89" s="327">
        <v>0</v>
      </c>
      <c r="V89" s="327">
        <v>0</v>
      </c>
      <c r="W89" s="327">
        <v>0</v>
      </c>
      <c r="X89" s="327">
        <v>0</v>
      </c>
      <c r="Y89" s="327">
        <v>0</v>
      </c>
      <c r="Z89" s="327">
        <v>0</v>
      </c>
      <c r="AA89" s="327">
        <v>0</v>
      </c>
      <c r="AB89" s="327">
        <v>0</v>
      </c>
      <c r="AC89" s="327">
        <v>0</v>
      </c>
      <c r="AD89" s="327">
        <v>0</v>
      </c>
      <c r="AE89" s="327">
        <v>0</v>
      </c>
      <c r="AF89" s="327">
        <v>0</v>
      </c>
      <c r="AG89" s="328">
        <v>0</v>
      </c>
    </row>
    <row r="90" spans="1:33" ht="20.45" customHeight="1" x14ac:dyDescent="0.25">
      <c r="A90" s="39"/>
      <c r="B90" s="312"/>
      <c r="C90" s="36"/>
      <c r="D90" s="352"/>
      <c r="E90" s="36"/>
      <c r="F90" s="36"/>
      <c r="G90" s="36"/>
      <c r="H90" s="325"/>
      <c r="I90" s="325"/>
      <c r="J90" s="326"/>
      <c r="K90" s="312"/>
      <c r="L90" s="325"/>
      <c r="M90" s="325"/>
      <c r="N90" s="325"/>
      <c r="O90" s="325"/>
      <c r="P90" s="325"/>
      <c r="Q90" s="325"/>
      <c r="R90" s="325"/>
      <c r="S90" s="325"/>
      <c r="T90" s="325"/>
      <c r="U90" s="325"/>
      <c r="V90" s="325"/>
      <c r="W90" s="325"/>
      <c r="X90" s="325"/>
      <c r="Y90" s="325"/>
      <c r="Z90" s="325"/>
      <c r="AA90" s="325"/>
      <c r="AB90" s="325"/>
      <c r="AC90" s="325"/>
      <c r="AD90" s="325"/>
      <c r="AE90" s="325"/>
      <c r="AF90" s="325"/>
      <c r="AG90" s="326"/>
    </row>
    <row r="91" spans="1:33" x14ac:dyDescent="0.25">
      <c r="A91" s="32" t="s">
        <v>148</v>
      </c>
      <c r="B91" s="353">
        <f>SUPPORT_OUTPUTS!B96</f>
        <v>0</v>
      </c>
      <c r="C91" s="36"/>
      <c r="D91" s="111"/>
      <c r="E91" s="47"/>
      <c r="F91" s="47"/>
      <c r="G91" s="36"/>
      <c r="H91" s="325"/>
      <c r="I91" s="325"/>
      <c r="J91" s="326"/>
      <c r="K91" s="312"/>
      <c r="L91" s="325"/>
      <c r="M91" s="325"/>
      <c r="N91" s="325"/>
      <c r="O91" s="325"/>
      <c r="P91" s="325"/>
      <c r="Q91" s="325"/>
      <c r="R91" s="325"/>
      <c r="S91" s="325"/>
      <c r="T91" s="325"/>
      <c r="U91" s="325"/>
      <c r="V91" s="325"/>
      <c r="W91" s="325"/>
      <c r="X91" s="325"/>
      <c r="Y91" s="325"/>
      <c r="Z91" s="325"/>
      <c r="AA91" s="325"/>
      <c r="AB91" s="325"/>
      <c r="AC91" s="325"/>
      <c r="AD91" s="325"/>
      <c r="AE91" s="325"/>
      <c r="AF91" s="325"/>
      <c r="AG91" s="326"/>
    </row>
    <row r="92" spans="1:33" x14ac:dyDescent="0.25">
      <c r="A92" s="32"/>
      <c r="B92" s="312"/>
      <c r="C92" s="36"/>
      <c r="D92" s="111"/>
      <c r="E92" s="36"/>
      <c r="F92" s="36"/>
      <c r="G92" s="36"/>
      <c r="H92" s="325"/>
      <c r="I92" s="325"/>
      <c r="J92" s="326"/>
      <c r="K92" s="312"/>
      <c r="L92" s="325"/>
      <c r="M92" s="325"/>
      <c r="N92" s="325"/>
      <c r="O92" s="325"/>
      <c r="P92" s="325"/>
      <c r="Q92" s="325"/>
      <c r="R92" s="325"/>
      <c r="S92" s="325"/>
      <c r="T92" s="325"/>
      <c r="U92" s="325"/>
      <c r="V92" s="325"/>
      <c r="W92" s="325"/>
      <c r="X92" s="325"/>
      <c r="Y92" s="325"/>
      <c r="Z92" s="325"/>
      <c r="AA92" s="325"/>
      <c r="AB92" s="325"/>
      <c r="AC92" s="325"/>
      <c r="AD92" s="325"/>
      <c r="AE92" s="325"/>
      <c r="AF92" s="325"/>
      <c r="AG92" s="326"/>
    </row>
    <row r="93" spans="1:33" s="118" customFormat="1" ht="23.25" customHeight="1" x14ac:dyDescent="0.25">
      <c r="A93" s="115" t="s">
        <v>149</v>
      </c>
      <c r="B93" s="315"/>
      <c r="C93" s="116"/>
      <c r="D93" s="117"/>
      <c r="E93" s="116"/>
      <c r="F93" s="116"/>
      <c r="G93" s="116"/>
      <c r="H93" s="331"/>
      <c r="I93" s="331"/>
      <c r="J93" s="332"/>
      <c r="K93" s="315"/>
      <c r="L93" s="331"/>
      <c r="M93" s="331"/>
      <c r="N93" s="331"/>
      <c r="O93" s="331"/>
      <c r="P93" s="331"/>
      <c r="Q93" s="331"/>
      <c r="R93" s="331"/>
      <c r="S93" s="331"/>
      <c r="T93" s="331"/>
      <c r="U93" s="331"/>
      <c r="V93" s="331"/>
      <c r="W93" s="331"/>
      <c r="X93" s="331"/>
      <c r="Y93" s="331"/>
      <c r="Z93" s="331"/>
      <c r="AA93" s="331"/>
      <c r="AB93" s="331"/>
      <c r="AC93" s="331"/>
      <c r="AD93" s="331"/>
      <c r="AE93" s="331"/>
      <c r="AF93" s="331"/>
      <c r="AG93" s="332"/>
    </row>
    <row r="94" spans="1:33" s="118" customFormat="1" ht="21.75" customHeight="1" x14ac:dyDescent="0.25">
      <c r="A94" s="119"/>
      <c r="B94" s="315"/>
      <c r="C94" s="116"/>
      <c r="D94" s="117"/>
      <c r="E94" s="116"/>
      <c r="F94" s="116"/>
      <c r="G94" s="116"/>
      <c r="H94" s="331"/>
      <c r="I94" s="331"/>
      <c r="J94" s="332"/>
      <c r="K94" s="315"/>
      <c r="L94" s="331"/>
      <c r="M94" s="331"/>
      <c r="N94" s="331"/>
      <c r="O94" s="331"/>
      <c r="P94" s="331"/>
      <c r="Q94" s="331"/>
      <c r="R94" s="331"/>
      <c r="S94" s="331"/>
      <c r="T94" s="331"/>
      <c r="U94" s="331"/>
      <c r="V94" s="331"/>
      <c r="W94" s="331"/>
      <c r="X94" s="331"/>
      <c r="Y94" s="331"/>
      <c r="Z94" s="331"/>
      <c r="AA94" s="331"/>
      <c r="AB94" s="331"/>
      <c r="AC94" s="331"/>
      <c r="AD94" s="331"/>
      <c r="AE94" s="331"/>
      <c r="AF94" s="331"/>
      <c r="AG94" s="332"/>
    </row>
    <row r="95" spans="1:33" s="118" customFormat="1" ht="21.75" customHeight="1" x14ac:dyDescent="0.25">
      <c r="A95" s="120" t="s">
        <v>150</v>
      </c>
      <c r="B95" s="316"/>
      <c r="C95" s="116"/>
      <c r="D95" s="117"/>
      <c r="E95" s="116"/>
      <c r="F95" s="116"/>
      <c r="G95" s="116"/>
      <c r="H95" s="331"/>
      <c r="I95" s="331"/>
      <c r="J95" s="332"/>
      <c r="K95" s="315"/>
      <c r="L95" s="331"/>
      <c r="M95" s="331"/>
      <c r="N95" s="331"/>
      <c r="O95" s="331"/>
      <c r="P95" s="331"/>
      <c r="Q95" s="331"/>
      <c r="R95" s="331"/>
      <c r="S95" s="331"/>
      <c r="T95" s="331"/>
      <c r="U95" s="331"/>
      <c r="V95" s="331"/>
      <c r="W95" s="331"/>
      <c r="X95" s="331"/>
      <c r="Y95" s="331"/>
      <c r="Z95" s="331"/>
      <c r="AA95" s="331"/>
      <c r="AB95" s="331"/>
      <c r="AC95" s="331"/>
      <c r="AD95" s="331"/>
      <c r="AE95" s="331"/>
      <c r="AF95" s="331"/>
      <c r="AG95" s="332"/>
    </row>
    <row r="96" spans="1:33" s="124" customFormat="1" ht="56.25" x14ac:dyDescent="0.25">
      <c r="A96" s="121" t="s">
        <v>151</v>
      </c>
      <c r="B96" s="317"/>
      <c r="C96" s="122"/>
      <c r="D96" s="123"/>
      <c r="E96" s="122"/>
      <c r="F96" s="122"/>
      <c r="G96" s="122"/>
      <c r="H96" s="333">
        <v>0</v>
      </c>
      <c r="I96" s="333">
        <v>0</v>
      </c>
      <c r="J96" s="334">
        <v>0</v>
      </c>
      <c r="K96" s="335">
        <v>0</v>
      </c>
      <c r="L96" s="333">
        <v>0</v>
      </c>
      <c r="M96" s="333">
        <v>0</v>
      </c>
      <c r="N96" s="333">
        <v>0</v>
      </c>
      <c r="O96" s="333">
        <v>0</v>
      </c>
      <c r="P96" s="333">
        <v>0</v>
      </c>
      <c r="Q96" s="333">
        <v>0</v>
      </c>
      <c r="R96" s="333">
        <v>0</v>
      </c>
      <c r="S96" s="333">
        <v>0</v>
      </c>
      <c r="T96" s="333">
        <f>IF(T60-50000&gt;0,T60-#REF!,0)</f>
        <v>0</v>
      </c>
      <c r="U96" s="333">
        <v>0</v>
      </c>
      <c r="V96" s="333">
        <f>IF(V73-50000&gt;0,V73-#REF!,0)</f>
        <v>0</v>
      </c>
      <c r="W96" s="333">
        <v>0</v>
      </c>
      <c r="X96" s="333">
        <v>0</v>
      </c>
      <c r="Y96" s="333">
        <v>0</v>
      </c>
      <c r="Z96" s="333">
        <v>0</v>
      </c>
      <c r="AA96" s="333">
        <v>0</v>
      </c>
      <c r="AB96" s="333">
        <v>0</v>
      </c>
      <c r="AC96" s="333">
        <v>0</v>
      </c>
      <c r="AD96" s="333">
        <v>0</v>
      </c>
      <c r="AE96" s="333">
        <v>0</v>
      </c>
      <c r="AF96" s="333">
        <v>0</v>
      </c>
      <c r="AG96" s="334">
        <v>0</v>
      </c>
    </row>
    <row r="97" spans="1:49" s="118" customFormat="1" ht="21.75" customHeight="1" x14ac:dyDescent="0.25">
      <c r="A97" s="119"/>
      <c r="B97" s="315"/>
      <c r="C97" s="116"/>
      <c r="D97" s="117"/>
      <c r="E97" s="116"/>
      <c r="F97" s="116"/>
      <c r="G97" s="116"/>
      <c r="H97" s="331"/>
      <c r="I97" s="331"/>
      <c r="J97" s="332"/>
      <c r="K97" s="315"/>
      <c r="L97" s="331"/>
      <c r="M97" s="331"/>
      <c r="N97" s="331"/>
      <c r="O97" s="331"/>
      <c r="P97" s="331"/>
      <c r="Q97" s="331"/>
      <c r="R97" s="331"/>
      <c r="S97" s="331"/>
      <c r="T97" s="331"/>
      <c r="U97" s="331"/>
      <c r="V97" s="331"/>
      <c r="W97" s="331"/>
      <c r="X97" s="331"/>
      <c r="Y97" s="331"/>
      <c r="Z97" s="331"/>
      <c r="AA97" s="331"/>
      <c r="AB97" s="331"/>
      <c r="AC97" s="331"/>
      <c r="AD97" s="331"/>
      <c r="AE97" s="331"/>
      <c r="AF97" s="331"/>
      <c r="AG97" s="332"/>
    </row>
    <row r="98" spans="1:49" s="118" customFormat="1" x14ac:dyDescent="0.25">
      <c r="A98" s="115" t="s">
        <v>152</v>
      </c>
      <c r="B98" s="315"/>
      <c r="C98" s="116"/>
      <c r="D98" s="117"/>
      <c r="E98" s="125"/>
      <c r="F98" s="125"/>
      <c r="G98" s="116"/>
      <c r="H98" s="331"/>
      <c r="I98" s="331"/>
      <c r="J98" s="332"/>
      <c r="K98" s="315"/>
      <c r="L98" s="331"/>
      <c r="M98" s="331"/>
      <c r="N98" s="331"/>
      <c r="O98" s="331"/>
      <c r="P98" s="331"/>
      <c r="Q98" s="331"/>
      <c r="R98" s="331"/>
      <c r="S98" s="331"/>
      <c r="T98" s="331"/>
      <c r="U98" s="331"/>
      <c r="V98" s="331"/>
      <c r="W98" s="331"/>
      <c r="X98" s="331"/>
      <c r="Y98" s="331"/>
      <c r="Z98" s="331"/>
      <c r="AA98" s="331"/>
      <c r="AB98" s="331"/>
      <c r="AC98" s="331"/>
      <c r="AD98" s="331"/>
      <c r="AE98" s="331"/>
      <c r="AF98" s="331"/>
      <c r="AG98" s="332"/>
    </row>
    <row r="99" spans="1:49" s="124" customFormat="1" ht="18.75" x14ac:dyDescent="0.3">
      <c r="A99" s="126" t="s">
        <v>153</v>
      </c>
      <c r="B99" s="318"/>
      <c r="C99" s="122"/>
      <c r="D99" s="336">
        <v>0</v>
      </c>
      <c r="E99" s="127"/>
      <c r="F99" s="127"/>
      <c r="G99" s="127"/>
      <c r="H99" s="336">
        <v>0</v>
      </c>
      <c r="I99" s="336">
        <v>0</v>
      </c>
      <c r="J99" s="337">
        <v>0</v>
      </c>
      <c r="K99" s="338">
        <v>0</v>
      </c>
      <c r="L99" s="336">
        <v>0</v>
      </c>
      <c r="M99" s="336">
        <v>0</v>
      </c>
      <c r="N99" s="336">
        <v>0</v>
      </c>
      <c r="O99" s="336">
        <v>0</v>
      </c>
      <c r="P99" s="336">
        <v>0</v>
      </c>
      <c r="Q99" s="336">
        <v>0</v>
      </c>
      <c r="R99" s="336">
        <v>0</v>
      </c>
      <c r="S99" s="336">
        <v>0</v>
      </c>
      <c r="T99" s="336">
        <v>0</v>
      </c>
      <c r="U99" s="336">
        <v>0</v>
      </c>
      <c r="V99" s="336">
        <v>0</v>
      </c>
      <c r="W99" s="336">
        <v>0</v>
      </c>
      <c r="X99" s="336">
        <v>0</v>
      </c>
      <c r="Y99" s="336">
        <v>0</v>
      </c>
      <c r="Z99" s="336">
        <v>0</v>
      </c>
      <c r="AA99" s="336">
        <v>0</v>
      </c>
      <c r="AB99" s="336">
        <v>0</v>
      </c>
      <c r="AC99" s="336">
        <v>0</v>
      </c>
      <c r="AD99" s="336">
        <v>0</v>
      </c>
      <c r="AE99" s="336">
        <v>0</v>
      </c>
      <c r="AF99" s="336">
        <v>0</v>
      </c>
      <c r="AG99" s="337">
        <v>0</v>
      </c>
    </row>
    <row r="100" spans="1:49" s="118" customFormat="1" ht="21.75" customHeight="1" x14ac:dyDescent="0.25">
      <c r="A100" s="119"/>
      <c r="B100" s="315"/>
      <c r="C100" s="116"/>
      <c r="D100" s="117"/>
      <c r="E100" s="116"/>
      <c r="F100" s="116"/>
      <c r="G100" s="116"/>
      <c r="H100" s="331"/>
      <c r="I100" s="331"/>
      <c r="J100" s="332"/>
      <c r="K100" s="315"/>
      <c r="L100" s="331"/>
      <c r="M100" s="331"/>
      <c r="N100" s="331"/>
      <c r="O100" s="331"/>
      <c r="P100" s="331"/>
      <c r="Q100" s="331"/>
      <c r="R100" s="331"/>
      <c r="S100" s="331"/>
      <c r="T100" s="331"/>
      <c r="U100" s="331"/>
      <c r="V100" s="331"/>
      <c r="W100" s="331"/>
      <c r="X100" s="331"/>
      <c r="Y100" s="331"/>
      <c r="Z100" s="331"/>
      <c r="AA100" s="331"/>
      <c r="AB100" s="331"/>
      <c r="AC100" s="331"/>
      <c r="AD100" s="331"/>
      <c r="AE100" s="331"/>
      <c r="AF100" s="331"/>
      <c r="AG100" s="332"/>
    </row>
    <row r="101" spans="1:49" s="48" customFormat="1" ht="18.75" x14ac:dyDescent="0.3">
      <c r="A101" s="73" t="s">
        <v>154</v>
      </c>
      <c r="B101" s="313"/>
      <c r="C101" s="43"/>
      <c r="D101" s="112"/>
      <c r="E101" s="43"/>
      <c r="F101" s="43"/>
      <c r="G101" s="43"/>
      <c r="H101" s="339">
        <v>0</v>
      </c>
      <c r="I101" s="339">
        <v>0</v>
      </c>
      <c r="J101" s="340">
        <v>0</v>
      </c>
      <c r="K101" s="341">
        <v>0</v>
      </c>
      <c r="L101" s="339">
        <v>0</v>
      </c>
      <c r="M101" s="339">
        <v>0</v>
      </c>
      <c r="N101" s="339">
        <v>0</v>
      </c>
      <c r="O101" s="339">
        <v>0</v>
      </c>
      <c r="P101" s="339">
        <v>0</v>
      </c>
      <c r="Q101" s="339">
        <v>0</v>
      </c>
      <c r="R101" s="339">
        <v>0</v>
      </c>
      <c r="S101" s="339">
        <v>0</v>
      </c>
      <c r="T101" s="339">
        <v>0</v>
      </c>
      <c r="U101" s="339">
        <v>0</v>
      </c>
      <c r="V101" s="339">
        <v>0</v>
      </c>
      <c r="W101" s="339">
        <v>0</v>
      </c>
      <c r="X101" s="339">
        <v>0</v>
      </c>
      <c r="Y101" s="339">
        <v>0</v>
      </c>
      <c r="Z101" s="339">
        <v>0</v>
      </c>
      <c r="AA101" s="339">
        <v>0</v>
      </c>
      <c r="AB101" s="339">
        <v>0</v>
      </c>
      <c r="AC101" s="339">
        <v>0</v>
      </c>
      <c r="AD101" s="339">
        <v>0</v>
      </c>
      <c r="AE101" s="339">
        <v>0</v>
      </c>
      <c r="AF101" s="339">
        <v>0</v>
      </c>
      <c r="AG101" s="340">
        <v>0</v>
      </c>
    </row>
    <row r="102" spans="1:49" x14ac:dyDescent="0.25">
      <c r="A102" s="39"/>
      <c r="B102" s="312"/>
      <c r="C102" s="36"/>
      <c r="D102" s="111"/>
      <c r="E102" s="36"/>
      <c r="F102" s="36"/>
      <c r="G102" s="36"/>
      <c r="H102" s="325"/>
      <c r="I102" s="325"/>
      <c r="J102" s="326"/>
      <c r="K102" s="342"/>
      <c r="L102" s="343"/>
      <c r="M102" s="325"/>
      <c r="N102" s="325"/>
      <c r="O102" s="325"/>
      <c r="P102" s="325"/>
      <c r="Q102" s="325"/>
      <c r="R102" s="325"/>
      <c r="S102" s="325"/>
      <c r="T102" s="325"/>
      <c r="U102" s="325"/>
      <c r="V102" s="325"/>
      <c r="W102" s="325"/>
      <c r="X102" s="325"/>
      <c r="Y102" s="325"/>
      <c r="Z102" s="325"/>
      <c r="AA102" s="325"/>
      <c r="AB102" s="325"/>
      <c r="AC102" s="325"/>
      <c r="AD102" s="325"/>
      <c r="AE102" s="325"/>
      <c r="AF102" s="325"/>
      <c r="AG102" s="326"/>
    </row>
    <row r="103" spans="1:49" s="133" customFormat="1" ht="45" customHeight="1" x14ac:dyDescent="0.25">
      <c r="A103" s="128" t="s">
        <v>155</v>
      </c>
      <c r="B103" s="319"/>
      <c r="C103" s="129"/>
      <c r="D103" s="130"/>
      <c r="E103" s="131"/>
      <c r="F103" s="131"/>
      <c r="G103" s="131"/>
      <c r="H103" s="344"/>
      <c r="I103" s="344"/>
      <c r="J103" s="344"/>
      <c r="K103" s="345"/>
      <c r="L103" s="344"/>
      <c r="M103" s="344"/>
      <c r="N103" s="344"/>
      <c r="O103" s="344"/>
      <c r="P103" s="344"/>
      <c r="Q103" s="344"/>
      <c r="R103" s="344"/>
      <c r="S103" s="344"/>
      <c r="T103" s="344"/>
      <c r="U103" s="344"/>
      <c r="V103" s="344"/>
      <c r="W103" s="344"/>
      <c r="X103" s="344"/>
      <c r="Y103" s="344"/>
      <c r="Z103" s="344"/>
      <c r="AA103" s="344"/>
      <c r="AB103" s="344"/>
      <c r="AC103" s="344"/>
      <c r="AD103" s="344"/>
      <c r="AE103" s="344"/>
      <c r="AF103" s="344"/>
      <c r="AG103" s="344"/>
      <c r="AH103" s="132"/>
      <c r="AI103" s="132"/>
      <c r="AJ103" s="132"/>
      <c r="AK103" s="132"/>
      <c r="AL103" s="132"/>
      <c r="AM103" s="132"/>
      <c r="AN103" s="132"/>
      <c r="AO103" s="132"/>
      <c r="AP103" s="132"/>
      <c r="AQ103" s="132"/>
      <c r="AR103" s="132"/>
      <c r="AS103" s="132"/>
      <c r="AT103" s="132"/>
      <c r="AU103" s="132"/>
      <c r="AV103" s="132"/>
      <c r="AW103" s="132"/>
    </row>
    <row r="104" spans="1:49" s="133" customFormat="1" x14ac:dyDescent="0.25">
      <c r="A104" s="134"/>
      <c r="B104" s="320"/>
      <c r="D104" s="135"/>
      <c r="E104" s="136"/>
      <c r="F104" s="136"/>
      <c r="G104" s="136"/>
      <c r="H104" s="346"/>
      <c r="I104" s="346"/>
      <c r="J104" s="346"/>
      <c r="K104" s="347"/>
      <c r="L104" s="346"/>
      <c r="M104" s="346"/>
      <c r="N104" s="346"/>
      <c r="O104" s="346"/>
      <c r="P104" s="346"/>
      <c r="Q104" s="346"/>
      <c r="R104" s="346"/>
      <c r="S104" s="346"/>
      <c r="T104" s="346"/>
      <c r="U104" s="346"/>
      <c r="V104" s="346"/>
      <c r="W104" s="346"/>
      <c r="X104" s="346"/>
      <c r="Y104" s="346"/>
      <c r="Z104" s="346"/>
      <c r="AA104" s="346"/>
      <c r="AB104" s="346"/>
      <c r="AC104" s="346"/>
      <c r="AD104" s="346"/>
      <c r="AE104" s="346"/>
      <c r="AF104" s="346"/>
      <c r="AG104" s="346"/>
      <c r="AH104" s="132"/>
      <c r="AI104" s="132"/>
      <c r="AJ104" s="132"/>
      <c r="AK104" s="132"/>
      <c r="AL104" s="132"/>
      <c r="AM104" s="132"/>
      <c r="AN104" s="132"/>
      <c r="AO104" s="132"/>
      <c r="AP104" s="132"/>
      <c r="AQ104" s="132"/>
      <c r="AR104" s="132"/>
      <c r="AS104" s="132"/>
      <c r="AT104" s="132"/>
      <c r="AU104" s="132"/>
      <c r="AV104" s="132"/>
      <c r="AW104" s="132"/>
    </row>
    <row r="105" spans="1:49" s="133" customFormat="1" ht="39.75" customHeight="1" x14ac:dyDescent="0.25">
      <c r="B105" s="321"/>
      <c r="D105" s="350"/>
      <c r="E105" s="323"/>
      <c r="F105" s="323"/>
      <c r="G105" s="323"/>
      <c r="H105" s="348"/>
      <c r="I105" s="348"/>
      <c r="J105" s="348"/>
      <c r="K105" s="349"/>
      <c r="L105" s="348"/>
      <c r="M105" s="348"/>
      <c r="N105" s="348"/>
      <c r="O105" s="348"/>
      <c r="P105" s="348"/>
      <c r="Q105" s="348"/>
      <c r="R105" s="348"/>
      <c r="S105" s="348"/>
      <c r="T105" s="348"/>
      <c r="U105" s="348"/>
      <c r="V105" s="348"/>
      <c r="W105" s="348"/>
      <c r="X105" s="348"/>
      <c r="Y105" s="348"/>
      <c r="Z105" s="348"/>
      <c r="AA105" s="348"/>
      <c r="AB105" s="348"/>
      <c r="AC105" s="348"/>
      <c r="AD105" s="348"/>
      <c r="AE105" s="348"/>
      <c r="AF105" s="348"/>
      <c r="AG105" s="348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2"/>
    </row>
    <row r="106" spans="1:49" s="133" customFormat="1" ht="37.5" x14ac:dyDescent="0.3">
      <c r="A106" s="137" t="s">
        <v>156</v>
      </c>
      <c r="B106" s="321">
        <v>0</v>
      </c>
      <c r="C106" s="138"/>
      <c r="D106" s="351">
        <v>0</v>
      </c>
      <c r="E106" s="321">
        <v>0</v>
      </c>
      <c r="F106" s="321">
        <v>0</v>
      </c>
      <c r="G106" s="321">
        <v>0</v>
      </c>
      <c r="H106" s="348">
        <v>0</v>
      </c>
      <c r="I106" s="348">
        <v>0</v>
      </c>
      <c r="J106" s="348">
        <v>0</v>
      </c>
      <c r="K106" s="349">
        <v>0</v>
      </c>
      <c r="L106" s="348">
        <v>0</v>
      </c>
      <c r="M106" s="348">
        <v>0</v>
      </c>
      <c r="N106" s="348">
        <v>0</v>
      </c>
      <c r="O106" s="348">
        <v>0</v>
      </c>
      <c r="P106" s="348">
        <v>0</v>
      </c>
      <c r="Q106" s="348">
        <v>0</v>
      </c>
      <c r="R106" s="348">
        <v>0</v>
      </c>
      <c r="S106" s="348">
        <v>0</v>
      </c>
      <c r="T106" s="348">
        <v>0</v>
      </c>
      <c r="U106" s="348">
        <v>0</v>
      </c>
      <c r="V106" s="348">
        <v>0</v>
      </c>
      <c r="W106" s="348">
        <v>0</v>
      </c>
      <c r="X106" s="348">
        <v>0</v>
      </c>
      <c r="Y106" s="348">
        <v>0</v>
      </c>
      <c r="Z106" s="348">
        <v>0</v>
      </c>
      <c r="AA106" s="348">
        <v>0</v>
      </c>
      <c r="AB106" s="348">
        <v>0</v>
      </c>
      <c r="AC106" s="348">
        <v>0</v>
      </c>
      <c r="AD106" s="348">
        <v>0</v>
      </c>
      <c r="AE106" s="348">
        <v>0</v>
      </c>
      <c r="AF106" s="348">
        <v>0</v>
      </c>
      <c r="AG106" s="348">
        <v>0</v>
      </c>
      <c r="AH106" s="132"/>
      <c r="AI106" s="132"/>
      <c r="AJ106" s="132"/>
      <c r="AK106" s="132"/>
      <c r="AL106" s="132"/>
      <c r="AM106" s="132"/>
      <c r="AN106" s="132"/>
      <c r="AO106" s="132"/>
      <c r="AP106" s="132"/>
      <c r="AQ106" s="132"/>
      <c r="AR106" s="132"/>
      <c r="AS106" s="132"/>
      <c r="AT106" s="132"/>
      <c r="AU106" s="132"/>
      <c r="AV106" s="132"/>
      <c r="AW106" s="132"/>
    </row>
    <row r="107" spans="1:49" s="133" customFormat="1" ht="37.5" x14ac:dyDescent="0.3">
      <c r="A107" s="137" t="s">
        <v>156</v>
      </c>
      <c r="B107" s="321">
        <v>0</v>
      </c>
      <c r="C107" s="138"/>
      <c r="D107" s="351">
        <v>0</v>
      </c>
      <c r="E107" s="321">
        <v>0</v>
      </c>
      <c r="F107" s="321">
        <v>0</v>
      </c>
      <c r="G107" s="321">
        <v>0</v>
      </c>
      <c r="H107" s="348">
        <v>0</v>
      </c>
      <c r="I107" s="348">
        <v>0</v>
      </c>
      <c r="J107" s="348">
        <v>0</v>
      </c>
      <c r="K107" s="349">
        <v>0</v>
      </c>
      <c r="L107" s="348">
        <v>0</v>
      </c>
      <c r="M107" s="348">
        <v>0</v>
      </c>
      <c r="N107" s="348">
        <v>0</v>
      </c>
      <c r="O107" s="348">
        <v>0</v>
      </c>
      <c r="P107" s="348">
        <v>0</v>
      </c>
      <c r="Q107" s="348">
        <v>0</v>
      </c>
      <c r="R107" s="348">
        <v>0</v>
      </c>
      <c r="S107" s="348">
        <v>0</v>
      </c>
      <c r="T107" s="348">
        <v>0</v>
      </c>
      <c r="U107" s="348">
        <v>0</v>
      </c>
      <c r="V107" s="348">
        <v>0</v>
      </c>
      <c r="W107" s="348">
        <v>0</v>
      </c>
      <c r="X107" s="348">
        <v>0</v>
      </c>
      <c r="Y107" s="348">
        <v>0</v>
      </c>
      <c r="Z107" s="348">
        <v>0</v>
      </c>
      <c r="AA107" s="348">
        <v>0</v>
      </c>
      <c r="AB107" s="348">
        <v>0</v>
      </c>
      <c r="AC107" s="348">
        <v>0</v>
      </c>
      <c r="AD107" s="348">
        <v>0</v>
      </c>
      <c r="AE107" s="348">
        <v>0</v>
      </c>
      <c r="AF107" s="348">
        <v>0</v>
      </c>
      <c r="AG107" s="348">
        <v>0</v>
      </c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</row>
    <row r="108" spans="1:49" s="133" customFormat="1" ht="37.5" x14ac:dyDescent="0.3">
      <c r="A108" s="137" t="s">
        <v>156</v>
      </c>
      <c r="B108" s="322">
        <v>0</v>
      </c>
      <c r="C108" s="138"/>
      <c r="D108" s="351">
        <v>0</v>
      </c>
      <c r="E108" s="321">
        <v>0</v>
      </c>
      <c r="F108" s="321">
        <v>0</v>
      </c>
      <c r="G108" s="321">
        <v>0</v>
      </c>
      <c r="H108" s="348">
        <v>0</v>
      </c>
      <c r="I108" s="348">
        <v>0</v>
      </c>
      <c r="J108" s="348">
        <v>0</v>
      </c>
      <c r="K108" s="349">
        <v>0</v>
      </c>
      <c r="L108" s="348">
        <v>0</v>
      </c>
      <c r="M108" s="348">
        <v>0</v>
      </c>
      <c r="N108" s="348">
        <v>0</v>
      </c>
      <c r="O108" s="348">
        <v>0</v>
      </c>
      <c r="P108" s="348">
        <v>0</v>
      </c>
      <c r="Q108" s="348">
        <v>0</v>
      </c>
      <c r="R108" s="348">
        <v>0</v>
      </c>
      <c r="S108" s="348">
        <v>0</v>
      </c>
      <c r="T108" s="348">
        <v>0</v>
      </c>
      <c r="U108" s="348">
        <v>0</v>
      </c>
      <c r="V108" s="348">
        <v>0</v>
      </c>
      <c r="W108" s="348">
        <v>0</v>
      </c>
      <c r="X108" s="348">
        <v>0</v>
      </c>
      <c r="Y108" s="348">
        <v>0</v>
      </c>
      <c r="Z108" s="348">
        <v>0</v>
      </c>
      <c r="AA108" s="348">
        <v>0</v>
      </c>
      <c r="AB108" s="348">
        <v>0</v>
      </c>
      <c r="AC108" s="348">
        <v>0</v>
      </c>
      <c r="AD108" s="348">
        <v>0</v>
      </c>
      <c r="AE108" s="348">
        <v>0</v>
      </c>
      <c r="AF108" s="348">
        <v>0</v>
      </c>
      <c r="AG108" s="348">
        <v>0</v>
      </c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</row>
    <row r="109" spans="1:49" s="133" customFormat="1" ht="37.5" x14ac:dyDescent="0.3">
      <c r="A109" s="137" t="s">
        <v>156</v>
      </c>
      <c r="B109" s="321">
        <v>0</v>
      </c>
      <c r="C109" s="138"/>
      <c r="D109" s="351">
        <v>0</v>
      </c>
      <c r="E109" s="321">
        <v>0</v>
      </c>
      <c r="F109" s="321">
        <v>0</v>
      </c>
      <c r="G109" s="321">
        <v>0</v>
      </c>
      <c r="H109" s="348">
        <v>0</v>
      </c>
      <c r="I109" s="348">
        <v>0</v>
      </c>
      <c r="J109" s="348">
        <v>0</v>
      </c>
      <c r="K109" s="349">
        <v>0</v>
      </c>
      <c r="L109" s="348">
        <v>0</v>
      </c>
      <c r="M109" s="348">
        <v>0</v>
      </c>
      <c r="N109" s="348">
        <v>0</v>
      </c>
      <c r="O109" s="348">
        <v>0</v>
      </c>
      <c r="P109" s="348">
        <v>0</v>
      </c>
      <c r="Q109" s="348">
        <v>0</v>
      </c>
      <c r="R109" s="348">
        <v>0</v>
      </c>
      <c r="S109" s="348">
        <v>0</v>
      </c>
      <c r="T109" s="348">
        <v>0</v>
      </c>
      <c r="U109" s="348">
        <v>0</v>
      </c>
      <c r="V109" s="348">
        <v>0</v>
      </c>
      <c r="W109" s="348">
        <v>0</v>
      </c>
      <c r="X109" s="348">
        <v>0</v>
      </c>
      <c r="Y109" s="348">
        <v>0</v>
      </c>
      <c r="Z109" s="348">
        <v>0</v>
      </c>
      <c r="AA109" s="348">
        <v>0</v>
      </c>
      <c r="AB109" s="348">
        <v>0</v>
      </c>
      <c r="AC109" s="348">
        <v>0</v>
      </c>
      <c r="AD109" s="348">
        <v>0</v>
      </c>
      <c r="AE109" s="348">
        <v>0</v>
      </c>
      <c r="AF109" s="348">
        <v>0</v>
      </c>
      <c r="AG109" s="348">
        <v>0</v>
      </c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</row>
    <row r="110" spans="1:49" s="133" customFormat="1" ht="37.5" x14ac:dyDescent="0.3">
      <c r="A110" s="137" t="s">
        <v>156</v>
      </c>
      <c r="B110" s="321">
        <v>0</v>
      </c>
      <c r="C110" s="138"/>
      <c r="D110" s="351">
        <v>0</v>
      </c>
      <c r="E110" s="321">
        <v>0</v>
      </c>
      <c r="F110" s="321">
        <v>0</v>
      </c>
      <c r="G110" s="321">
        <v>0</v>
      </c>
      <c r="H110" s="348">
        <v>0</v>
      </c>
      <c r="I110" s="348">
        <v>0</v>
      </c>
      <c r="J110" s="348">
        <v>0</v>
      </c>
      <c r="K110" s="349">
        <v>0</v>
      </c>
      <c r="L110" s="348">
        <v>0</v>
      </c>
      <c r="M110" s="348">
        <v>0</v>
      </c>
      <c r="N110" s="348">
        <v>0</v>
      </c>
      <c r="O110" s="348">
        <v>0</v>
      </c>
      <c r="P110" s="348">
        <v>0</v>
      </c>
      <c r="Q110" s="348">
        <v>0</v>
      </c>
      <c r="R110" s="348">
        <v>0</v>
      </c>
      <c r="S110" s="348">
        <v>0</v>
      </c>
      <c r="T110" s="348">
        <v>0</v>
      </c>
      <c r="U110" s="348">
        <v>0</v>
      </c>
      <c r="V110" s="348">
        <v>0</v>
      </c>
      <c r="W110" s="348">
        <v>0</v>
      </c>
      <c r="X110" s="348">
        <v>0</v>
      </c>
      <c r="Y110" s="348">
        <v>0</v>
      </c>
      <c r="Z110" s="348">
        <v>0</v>
      </c>
      <c r="AA110" s="348">
        <v>0</v>
      </c>
      <c r="AB110" s="348">
        <v>0</v>
      </c>
      <c r="AC110" s="348">
        <v>0</v>
      </c>
      <c r="AD110" s="348">
        <v>0</v>
      </c>
      <c r="AE110" s="348">
        <v>0</v>
      </c>
      <c r="AF110" s="348">
        <v>0</v>
      </c>
      <c r="AG110" s="348">
        <v>0</v>
      </c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</row>
    <row r="111" spans="1:49" s="133" customFormat="1" ht="37.5" x14ac:dyDescent="0.3">
      <c r="A111" s="137" t="s">
        <v>156</v>
      </c>
      <c r="B111" s="321">
        <v>0</v>
      </c>
      <c r="C111" s="138"/>
      <c r="D111" s="351">
        <v>0</v>
      </c>
      <c r="E111" s="321">
        <v>0</v>
      </c>
      <c r="F111" s="321">
        <v>0</v>
      </c>
      <c r="G111" s="321">
        <v>0</v>
      </c>
      <c r="H111" s="348">
        <v>0</v>
      </c>
      <c r="I111" s="348">
        <v>0</v>
      </c>
      <c r="J111" s="348">
        <v>0</v>
      </c>
      <c r="K111" s="349">
        <v>0</v>
      </c>
      <c r="L111" s="348">
        <v>0</v>
      </c>
      <c r="M111" s="348">
        <v>0</v>
      </c>
      <c r="N111" s="348">
        <v>0</v>
      </c>
      <c r="O111" s="348">
        <v>0</v>
      </c>
      <c r="P111" s="348">
        <v>0</v>
      </c>
      <c r="Q111" s="348">
        <v>0</v>
      </c>
      <c r="R111" s="348">
        <v>0</v>
      </c>
      <c r="S111" s="348">
        <v>0</v>
      </c>
      <c r="T111" s="348">
        <v>0</v>
      </c>
      <c r="U111" s="348">
        <v>0</v>
      </c>
      <c r="V111" s="348">
        <v>0</v>
      </c>
      <c r="W111" s="348">
        <v>0</v>
      </c>
      <c r="X111" s="348">
        <v>0</v>
      </c>
      <c r="Y111" s="348">
        <v>0</v>
      </c>
      <c r="Z111" s="348">
        <v>0</v>
      </c>
      <c r="AA111" s="348">
        <v>0</v>
      </c>
      <c r="AB111" s="348">
        <v>0</v>
      </c>
      <c r="AC111" s="348">
        <v>0</v>
      </c>
      <c r="AD111" s="348">
        <v>0</v>
      </c>
      <c r="AE111" s="348">
        <v>0</v>
      </c>
      <c r="AF111" s="348">
        <v>0</v>
      </c>
      <c r="AG111" s="348">
        <v>0</v>
      </c>
      <c r="AH111" s="132"/>
      <c r="AI111" s="132"/>
      <c r="AJ111" s="132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  <c r="AU111" s="132"/>
      <c r="AV111" s="132"/>
      <c r="AW111" s="132"/>
    </row>
    <row r="112" spans="1:49" s="133" customFormat="1" ht="37.5" x14ac:dyDescent="0.3">
      <c r="A112" s="137" t="s">
        <v>156</v>
      </c>
      <c r="B112" s="321">
        <v>0</v>
      </c>
      <c r="C112" s="138"/>
      <c r="D112" s="351">
        <v>0</v>
      </c>
      <c r="E112" s="321">
        <v>0</v>
      </c>
      <c r="F112" s="321">
        <v>0</v>
      </c>
      <c r="G112" s="321">
        <v>0</v>
      </c>
      <c r="H112" s="348">
        <v>0</v>
      </c>
      <c r="I112" s="348">
        <v>0</v>
      </c>
      <c r="J112" s="348">
        <v>0</v>
      </c>
      <c r="K112" s="349">
        <v>0</v>
      </c>
      <c r="L112" s="348">
        <v>0</v>
      </c>
      <c r="M112" s="348">
        <v>0</v>
      </c>
      <c r="N112" s="348">
        <v>0</v>
      </c>
      <c r="O112" s="348">
        <v>0</v>
      </c>
      <c r="P112" s="348">
        <v>0</v>
      </c>
      <c r="Q112" s="348">
        <v>0</v>
      </c>
      <c r="R112" s="348">
        <v>0</v>
      </c>
      <c r="S112" s="348">
        <v>0</v>
      </c>
      <c r="T112" s="348">
        <v>0</v>
      </c>
      <c r="U112" s="348">
        <v>0</v>
      </c>
      <c r="V112" s="348">
        <v>0</v>
      </c>
      <c r="W112" s="348">
        <v>0</v>
      </c>
      <c r="X112" s="348">
        <v>0</v>
      </c>
      <c r="Y112" s="348">
        <v>0</v>
      </c>
      <c r="Z112" s="348">
        <v>0</v>
      </c>
      <c r="AA112" s="348">
        <v>0</v>
      </c>
      <c r="AB112" s="348">
        <v>0</v>
      </c>
      <c r="AC112" s="348">
        <v>0</v>
      </c>
      <c r="AD112" s="348">
        <v>0</v>
      </c>
      <c r="AE112" s="348">
        <v>0</v>
      </c>
      <c r="AF112" s="348">
        <v>0</v>
      </c>
      <c r="AG112" s="348">
        <v>0</v>
      </c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  <c r="AU112" s="132"/>
      <c r="AV112" s="132"/>
      <c r="AW112" s="132"/>
    </row>
    <row r="113" spans="1:55" s="133" customFormat="1" ht="37.5" x14ac:dyDescent="0.3">
      <c r="A113" s="137" t="s">
        <v>156</v>
      </c>
      <c r="B113" s="321">
        <v>0</v>
      </c>
      <c r="C113" s="138"/>
      <c r="D113" s="351">
        <v>0</v>
      </c>
      <c r="E113" s="321">
        <v>0</v>
      </c>
      <c r="F113" s="321">
        <v>0</v>
      </c>
      <c r="G113" s="321">
        <v>0</v>
      </c>
      <c r="H113" s="348">
        <v>0</v>
      </c>
      <c r="I113" s="348">
        <v>0</v>
      </c>
      <c r="J113" s="348">
        <v>0</v>
      </c>
      <c r="K113" s="349">
        <v>0</v>
      </c>
      <c r="L113" s="348">
        <v>0</v>
      </c>
      <c r="M113" s="348">
        <v>0</v>
      </c>
      <c r="N113" s="348">
        <v>0</v>
      </c>
      <c r="O113" s="348">
        <v>0</v>
      </c>
      <c r="P113" s="348">
        <v>0</v>
      </c>
      <c r="Q113" s="348">
        <v>0</v>
      </c>
      <c r="R113" s="348">
        <v>0</v>
      </c>
      <c r="S113" s="348">
        <v>0</v>
      </c>
      <c r="T113" s="348">
        <v>0</v>
      </c>
      <c r="U113" s="348">
        <v>0</v>
      </c>
      <c r="V113" s="348">
        <v>0</v>
      </c>
      <c r="W113" s="348">
        <v>0</v>
      </c>
      <c r="X113" s="348">
        <v>0</v>
      </c>
      <c r="Y113" s="348">
        <v>0</v>
      </c>
      <c r="Z113" s="348">
        <v>0</v>
      </c>
      <c r="AA113" s="348">
        <v>0</v>
      </c>
      <c r="AB113" s="348">
        <v>0</v>
      </c>
      <c r="AC113" s="348">
        <v>0</v>
      </c>
      <c r="AD113" s="348">
        <v>0</v>
      </c>
      <c r="AE113" s="348">
        <v>0</v>
      </c>
      <c r="AF113" s="348">
        <v>0</v>
      </c>
      <c r="AG113" s="348">
        <v>0</v>
      </c>
      <c r="AH113" s="132"/>
      <c r="AI113" s="132"/>
      <c r="AJ113" s="132"/>
      <c r="AK113" s="132"/>
      <c r="AL113" s="132"/>
      <c r="AM113" s="132"/>
      <c r="AN113" s="132"/>
      <c r="AO113" s="132"/>
      <c r="AP113" s="132"/>
      <c r="AQ113" s="132"/>
      <c r="AR113" s="132"/>
      <c r="AS113" s="132"/>
      <c r="AT113" s="132"/>
      <c r="AU113" s="132"/>
      <c r="AV113" s="132"/>
      <c r="AW113" s="132"/>
    </row>
    <row r="114" spans="1:55" s="133" customFormat="1" ht="30.75" customHeight="1" x14ac:dyDescent="0.3">
      <c r="A114" s="137" t="s">
        <v>156</v>
      </c>
      <c r="B114" s="321">
        <v>0</v>
      </c>
      <c r="C114" s="138"/>
      <c r="D114" s="351">
        <v>0</v>
      </c>
      <c r="E114" s="321">
        <v>0</v>
      </c>
      <c r="F114" s="321">
        <v>0</v>
      </c>
      <c r="G114" s="321">
        <v>0</v>
      </c>
      <c r="H114" s="348">
        <v>0</v>
      </c>
      <c r="I114" s="348">
        <v>0</v>
      </c>
      <c r="J114" s="348">
        <v>0</v>
      </c>
      <c r="K114" s="349">
        <v>0</v>
      </c>
      <c r="L114" s="348">
        <v>0</v>
      </c>
      <c r="M114" s="348">
        <v>0</v>
      </c>
      <c r="N114" s="348">
        <v>0</v>
      </c>
      <c r="O114" s="348">
        <v>0</v>
      </c>
      <c r="P114" s="348">
        <v>0</v>
      </c>
      <c r="Q114" s="348">
        <v>0</v>
      </c>
      <c r="R114" s="348">
        <v>0</v>
      </c>
      <c r="S114" s="348">
        <v>0</v>
      </c>
      <c r="T114" s="348">
        <v>0</v>
      </c>
      <c r="U114" s="348">
        <v>0</v>
      </c>
      <c r="V114" s="348">
        <v>0</v>
      </c>
      <c r="W114" s="348">
        <v>0</v>
      </c>
      <c r="X114" s="348">
        <v>0</v>
      </c>
      <c r="Y114" s="348">
        <v>0</v>
      </c>
      <c r="Z114" s="348">
        <v>0</v>
      </c>
      <c r="AA114" s="348">
        <v>0</v>
      </c>
      <c r="AB114" s="348">
        <v>0</v>
      </c>
      <c r="AC114" s="348">
        <v>0</v>
      </c>
      <c r="AD114" s="348">
        <v>0</v>
      </c>
      <c r="AE114" s="348">
        <v>0</v>
      </c>
      <c r="AF114" s="348">
        <v>0</v>
      </c>
      <c r="AG114" s="348">
        <v>0</v>
      </c>
      <c r="AH114" s="132"/>
      <c r="AI114" s="132"/>
      <c r="AJ114" s="132"/>
      <c r="AK114" s="132"/>
      <c r="AL114" s="132"/>
      <c r="AM114" s="132"/>
      <c r="AN114" s="132"/>
      <c r="AO114" s="132"/>
      <c r="AP114" s="132"/>
      <c r="AQ114" s="132"/>
      <c r="AR114" s="132"/>
      <c r="AS114" s="132"/>
      <c r="AT114" s="132"/>
      <c r="AU114" s="132"/>
      <c r="AV114" s="132"/>
      <c r="AW114" s="132"/>
    </row>
    <row r="115" spans="1:55" s="133" customFormat="1" ht="37.5" x14ac:dyDescent="0.3">
      <c r="A115" s="137" t="s">
        <v>156</v>
      </c>
      <c r="B115" s="321">
        <v>0</v>
      </c>
      <c r="C115" s="138"/>
      <c r="D115" s="351">
        <v>0</v>
      </c>
      <c r="E115" s="321">
        <v>0</v>
      </c>
      <c r="F115" s="321">
        <v>0</v>
      </c>
      <c r="G115" s="321">
        <v>0</v>
      </c>
      <c r="H115" s="348">
        <v>0</v>
      </c>
      <c r="I115" s="348">
        <v>0</v>
      </c>
      <c r="J115" s="348">
        <v>0</v>
      </c>
      <c r="K115" s="349">
        <v>0</v>
      </c>
      <c r="L115" s="348">
        <v>0</v>
      </c>
      <c r="M115" s="348">
        <v>0</v>
      </c>
      <c r="N115" s="348">
        <v>0</v>
      </c>
      <c r="O115" s="348">
        <v>0</v>
      </c>
      <c r="P115" s="348">
        <v>0</v>
      </c>
      <c r="Q115" s="348">
        <v>0</v>
      </c>
      <c r="R115" s="348">
        <v>0</v>
      </c>
      <c r="S115" s="348">
        <v>0</v>
      </c>
      <c r="T115" s="348">
        <v>0</v>
      </c>
      <c r="U115" s="348">
        <v>0</v>
      </c>
      <c r="V115" s="348">
        <v>0</v>
      </c>
      <c r="W115" s="348">
        <v>0</v>
      </c>
      <c r="X115" s="348">
        <v>0</v>
      </c>
      <c r="Y115" s="348">
        <v>0</v>
      </c>
      <c r="Z115" s="348">
        <v>0</v>
      </c>
      <c r="AA115" s="348">
        <v>0</v>
      </c>
      <c r="AB115" s="348">
        <v>0</v>
      </c>
      <c r="AC115" s="348">
        <v>0</v>
      </c>
      <c r="AD115" s="348">
        <v>0</v>
      </c>
      <c r="AE115" s="348">
        <v>0</v>
      </c>
      <c r="AF115" s="348">
        <v>0</v>
      </c>
      <c r="AG115" s="348">
        <v>0</v>
      </c>
      <c r="AH115" s="132"/>
      <c r="AI115" s="132"/>
      <c r="AJ115" s="132"/>
      <c r="AK115" s="132"/>
      <c r="AL115" s="132"/>
      <c r="AM115" s="132"/>
      <c r="AN115" s="132"/>
      <c r="AO115" s="132"/>
      <c r="AP115" s="132"/>
      <c r="AQ115" s="132"/>
      <c r="AR115" s="132"/>
      <c r="AS115" s="132"/>
      <c r="AT115" s="132"/>
      <c r="AU115" s="132"/>
      <c r="AV115" s="132"/>
      <c r="AW115" s="132"/>
    </row>
    <row r="116" spans="1:55" s="133" customFormat="1" ht="18.75" x14ac:dyDescent="0.3">
      <c r="A116" s="139" t="s">
        <v>157</v>
      </c>
      <c r="B116" s="140">
        <f>SUPPORT_OUTPUTS!B145</f>
        <v>0</v>
      </c>
      <c r="D116" s="350"/>
      <c r="E116" s="323"/>
      <c r="F116" s="323"/>
      <c r="G116" s="323"/>
      <c r="H116" s="346"/>
      <c r="I116" s="346"/>
      <c r="J116" s="346"/>
      <c r="K116" s="347"/>
      <c r="L116" s="346"/>
      <c r="M116" s="346"/>
      <c r="N116" s="346"/>
      <c r="O116" s="346"/>
      <c r="P116" s="346"/>
      <c r="Q116" s="346"/>
      <c r="R116" s="346"/>
      <c r="S116" s="346"/>
      <c r="T116" s="346"/>
      <c r="U116" s="346"/>
      <c r="V116" s="346"/>
      <c r="W116" s="346"/>
      <c r="X116" s="346"/>
      <c r="Y116" s="346"/>
      <c r="Z116" s="346"/>
      <c r="AA116" s="346"/>
      <c r="AB116" s="346"/>
      <c r="AC116" s="346"/>
      <c r="AD116" s="346"/>
      <c r="AE116" s="346"/>
      <c r="AF116" s="346"/>
      <c r="AG116" s="346"/>
      <c r="AH116" s="132"/>
      <c r="AI116" s="132"/>
      <c r="AJ116" s="132"/>
      <c r="AK116" s="132"/>
      <c r="AL116" s="132"/>
      <c r="AM116" s="132"/>
      <c r="AN116" s="132"/>
      <c r="AO116" s="132"/>
      <c r="AP116" s="132"/>
      <c r="AQ116" s="132"/>
      <c r="AR116" s="132"/>
      <c r="AS116" s="132"/>
      <c r="AT116" s="132"/>
      <c r="AU116" s="132"/>
      <c r="AV116" s="132"/>
      <c r="AW116" s="132"/>
    </row>
    <row r="117" spans="1:55" x14ac:dyDescent="0.25">
      <c r="A117" s="1"/>
      <c r="B117" s="324"/>
      <c r="C117" s="1"/>
      <c r="D117" s="1"/>
      <c r="E117" s="1"/>
      <c r="F117" s="1"/>
      <c r="G117" s="1"/>
      <c r="H117" s="324"/>
      <c r="I117" s="324"/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  <c r="T117" s="324"/>
      <c r="U117" s="324"/>
      <c r="V117" s="324"/>
      <c r="W117" s="324"/>
      <c r="X117" s="324"/>
      <c r="Y117" s="324"/>
      <c r="Z117" s="324"/>
      <c r="AA117" s="324"/>
      <c r="AB117" s="324"/>
      <c r="AC117" s="324"/>
      <c r="AD117" s="324"/>
      <c r="AE117" s="324"/>
      <c r="AF117" s="324"/>
      <c r="AG117" s="324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</row>
    <row r="118" spans="1:55" x14ac:dyDescent="0.25">
      <c r="A118" s="1"/>
      <c r="B118" s="324"/>
      <c r="C118" s="1"/>
      <c r="D118" s="1"/>
      <c r="E118" s="1"/>
      <c r="F118" s="1"/>
      <c r="G118" s="1"/>
      <c r="H118" s="324"/>
      <c r="I118" s="324"/>
      <c r="J118" s="324"/>
      <c r="K118" s="324"/>
      <c r="L118" s="324"/>
      <c r="M118" s="324"/>
      <c r="N118" s="324"/>
      <c r="O118" s="324"/>
      <c r="P118" s="324"/>
      <c r="Q118" s="324"/>
      <c r="R118" s="324"/>
      <c r="S118" s="324"/>
      <c r="T118" s="324"/>
      <c r="U118" s="324"/>
      <c r="V118" s="324"/>
      <c r="W118" s="324"/>
      <c r="X118" s="324"/>
      <c r="Y118" s="324"/>
      <c r="Z118" s="324"/>
      <c r="AA118" s="324"/>
      <c r="AB118" s="324"/>
      <c r="AC118" s="324"/>
      <c r="AD118" s="324"/>
      <c r="AE118" s="324"/>
      <c r="AF118" s="324"/>
      <c r="AG118" s="324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</row>
    <row r="119" spans="1:55" x14ac:dyDescent="0.25">
      <c r="A119" s="1"/>
      <c r="B119" s="324"/>
      <c r="C119" s="1"/>
      <c r="D119" s="1"/>
      <c r="E119" s="1"/>
      <c r="F119" s="1"/>
      <c r="G119" s="1"/>
      <c r="H119" s="324"/>
      <c r="I119" s="324"/>
      <c r="J119" s="324"/>
      <c r="K119" s="324"/>
      <c r="L119" s="324"/>
      <c r="M119" s="324"/>
      <c r="N119" s="324"/>
      <c r="O119" s="324"/>
      <c r="P119" s="324"/>
      <c r="Q119" s="324"/>
      <c r="R119" s="324"/>
      <c r="S119" s="324"/>
      <c r="T119" s="324"/>
      <c r="U119" s="324"/>
      <c r="V119" s="324"/>
      <c r="W119" s="324"/>
      <c r="X119" s="324"/>
      <c r="Y119" s="324"/>
      <c r="Z119" s="324"/>
      <c r="AA119" s="324"/>
      <c r="AB119" s="324"/>
      <c r="AC119" s="324"/>
      <c r="AD119" s="324"/>
      <c r="AE119" s="324"/>
      <c r="AF119" s="324"/>
      <c r="AG119" s="324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</row>
    <row r="120" spans="1:55" x14ac:dyDescent="0.25">
      <c r="A120" s="1"/>
      <c r="B120" s="324"/>
      <c r="C120" s="1"/>
      <c r="D120" s="1"/>
      <c r="E120" s="1"/>
      <c r="F120" s="1"/>
      <c r="G120" s="1"/>
      <c r="H120" s="324"/>
      <c r="I120" s="324"/>
      <c r="J120" s="324"/>
      <c r="K120" s="324"/>
      <c r="L120" s="324"/>
      <c r="M120" s="324"/>
      <c r="N120" s="324"/>
      <c r="O120" s="324"/>
      <c r="P120" s="324"/>
      <c r="Q120" s="324"/>
      <c r="R120" s="324"/>
      <c r="S120" s="324"/>
      <c r="T120" s="324"/>
      <c r="U120" s="324"/>
      <c r="V120" s="324"/>
      <c r="W120" s="324"/>
      <c r="X120" s="324"/>
      <c r="Y120" s="324"/>
      <c r="Z120" s="324"/>
      <c r="AA120" s="324"/>
      <c r="AB120" s="324"/>
      <c r="AC120" s="324"/>
      <c r="AD120" s="324"/>
      <c r="AE120" s="324"/>
      <c r="AF120" s="324"/>
      <c r="AG120" s="324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</row>
    <row r="121" spans="1:55" x14ac:dyDescent="0.25">
      <c r="A121" s="1"/>
      <c r="B121" s="324"/>
      <c r="C121" s="1"/>
      <c r="D121" s="1"/>
      <c r="E121" s="1"/>
      <c r="F121" s="1"/>
      <c r="G121" s="1"/>
      <c r="H121" s="324"/>
      <c r="I121" s="324"/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  <c r="T121" s="324"/>
      <c r="U121" s="324"/>
      <c r="V121" s="324"/>
      <c r="W121" s="324"/>
      <c r="X121" s="324"/>
      <c r="Y121" s="324"/>
      <c r="Z121" s="324"/>
      <c r="AA121" s="324"/>
      <c r="AB121" s="324"/>
      <c r="AC121" s="324"/>
      <c r="AD121" s="324"/>
      <c r="AE121" s="324"/>
      <c r="AF121" s="324"/>
      <c r="AG121" s="324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</row>
    <row r="122" spans="1:55" x14ac:dyDescent="0.25">
      <c r="A122" s="1"/>
      <c r="B122" s="324"/>
      <c r="C122" s="1"/>
      <c r="D122" s="1"/>
      <c r="E122" s="1"/>
      <c r="F122" s="1"/>
      <c r="G122" s="1"/>
      <c r="H122" s="324"/>
      <c r="I122" s="324"/>
      <c r="J122" s="324"/>
      <c r="K122" s="324"/>
      <c r="L122" s="324"/>
      <c r="M122" s="324"/>
      <c r="N122" s="324"/>
      <c r="O122" s="324"/>
      <c r="P122" s="324"/>
      <c r="Q122" s="324"/>
      <c r="R122" s="324"/>
      <c r="S122" s="324"/>
      <c r="T122" s="324"/>
      <c r="U122" s="324"/>
      <c r="V122" s="324"/>
      <c r="W122" s="324"/>
      <c r="X122" s="324"/>
      <c r="Y122" s="324"/>
      <c r="Z122" s="324"/>
      <c r="AA122" s="324"/>
      <c r="AB122" s="324"/>
      <c r="AC122" s="324"/>
      <c r="AD122" s="324"/>
      <c r="AE122" s="324"/>
      <c r="AF122" s="324"/>
      <c r="AG122" s="324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</row>
    <row r="123" spans="1:55" x14ac:dyDescent="0.25">
      <c r="A123" s="1"/>
      <c r="B123" s="324"/>
      <c r="C123" s="1"/>
      <c r="D123" s="1"/>
      <c r="E123" s="1"/>
      <c r="F123" s="1"/>
      <c r="G123" s="1"/>
      <c r="H123" s="324"/>
      <c r="I123" s="324"/>
      <c r="J123" s="324"/>
      <c r="K123" s="324"/>
      <c r="L123" s="324"/>
      <c r="M123" s="324"/>
      <c r="N123" s="324"/>
      <c r="O123" s="324"/>
      <c r="P123" s="324"/>
      <c r="Q123" s="324"/>
      <c r="R123" s="324"/>
      <c r="S123" s="324"/>
      <c r="T123" s="324"/>
      <c r="U123" s="324"/>
      <c r="V123" s="324"/>
      <c r="W123" s="324"/>
      <c r="X123" s="324"/>
      <c r="Y123" s="324"/>
      <c r="Z123" s="324"/>
      <c r="AA123" s="324"/>
      <c r="AB123" s="324"/>
      <c r="AC123" s="324"/>
      <c r="AD123" s="324"/>
      <c r="AE123" s="324"/>
      <c r="AF123" s="324"/>
      <c r="AG123" s="324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</row>
    <row r="124" spans="1:55" x14ac:dyDescent="0.25">
      <c r="A124" s="1"/>
      <c r="B124" s="324"/>
      <c r="C124" s="1"/>
      <c r="D124" s="1"/>
      <c r="E124" s="1"/>
      <c r="F124" s="1"/>
      <c r="G124" s="1"/>
      <c r="H124" s="324"/>
      <c r="I124" s="324"/>
      <c r="J124" s="324"/>
      <c r="K124" s="324"/>
      <c r="L124" s="324"/>
      <c r="M124" s="324"/>
      <c r="N124" s="324"/>
      <c r="O124" s="324"/>
      <c r="P124" s="324"/>
      <c r="Q124" s="324"/>
      <c r="R124" s="324"/>
      <c r="S124" s="324"/>
      <c r="T124" s="324"/>
      <c r="U124" s="324"/>
      <c r="V124" s="324"/>
      <c r="W124" s="324"/>
      <c r="X124" s="324"/>
      <c r="Y124" s="324"/>
      <c r="Z124" s="324"/>
      <c r="AA124" s="324"/>
      <c r="AB124" s="324"/>
      <c r="AC124" s="324"/>
      <c r="AD124" s="324"/>
      <c r="AE124" s="324"/>
      <c r="AF124" s="324"/>
      <c r="AG124" s="324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</row>
    <row r="125" spans="1:55" x14ac:dyDescent="0.25">
      <c r="A125" s="1"/>
      <c r="B125" s="324"/>
      <c r="C125" s="1"/>
      <c r="D125" s="1"/>
      <c r="E125" s="1"/>
      <c r="F125" s="1"/>
      <c r="G125" s="1"/>
      <c r="H125" s="324"/>
      <c r="I125" s="324"/>
      <c r="J125" s="324"/>
      <c r="K125" s="324"/>
      <c r="L125" s="324"/>
      <c r="M125" s="324"/>
      <c r="N125" s="324"/>
      <c r="O125" s="324"/>
      <c r="P125" s="324"/>
      <c r="Q125" s="324"/>
      <c r="R125" s="324"/>
      <c r="S125" s="324"/>
      <c r="T125" s="324"/>
      <c r="U125" s="324"/>
      <c r="V125" s="324"/>
      <c r="W125" s="324"/>
      <c r="X125" s="324"/>
      <c r="Y125" s="324"/>
      <c r="Z125" s="324"/>
      <c r="AA125" s="324"/>
      <c r="AB125" s="324"/>
      <c r="AC125" s="324"/>
      <c r="AD125" s="324"/>
      <c r="AE125" s="324"/>
      <c r="AF125" s="324"/>
      <c r="AG125" s="324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</row>
    <row r="126" spans="1:55" x14ac:dyDescent="0.25">
      <c r="A126" s="1"/>
      <c r="B126" s="324"/>
      <c r="C126" s="1"/>
      <c r="D126" s="1"/>
      <c r="E126" s="1"/>
      <c r="F126" s="1"/>
      <c r="G126" s="1"/>
      <c r="H126" s="324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  <c r="T126" s="324"/>
      <c r="U126" s="324"/>
      <c r="V126" s="324"/>
      <c r="W126" s="324"/>
      <c r="X126" s="324"/>
      <c r="Y126" s="324"/>
      <c r="Z126" s="324"/>
      <c r="AA126" s="324"/>
      <c r="AB126" s="324"/>
      <c r="AC126" s="324"/>
      <c r="AD126" s="324"/>
      <c r="AE126" s="324"/>
      <c r="AF126" s="324"/>
      <c r="AG126" s="324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</row>
    <row r="127" spans="1:55" ht="11.1" customHeight="1" x14ac:dyDescent="0.25">
      <c r="A127" s="1"/>
      <c r="B127" s="324"/>
      <c r="C127" s="1"/>
      <c r="D127" s="1"/>
      <c r="E127" s="1"/>
      <c r="F127" s="1"/>
      <c r="G127" s="1"/>
      <c r="H127" s="324"/>
      <c r="I127" s="324"/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  <c r="T127" s="324"/>
      <c r="U127" s="324"/>
      <c r="V127" s="324"/>
      <c r="W127" s="324"/>
      <c r="X127" s="324"/>
      <c r="Y127" s="324"/>
      <c r="Z127" s="324"/>
      <c r="AA127" s="324"/>
      <c r="AB127" s="324"/>
      <c r="AC127" s="324"/>
      <c r="AD127" s="324"/>
      <c r="AE127" s="324"/>
      <c r="AF127" s="324"/>
      <c r="AG127" s="324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</row>
    <row r="128" spans="1:55" ht="11.1" customHeight="1" x14ac:dyDescent="0.25">
      <c r="A128" s="1"/>
      <c r="B128" s="324"/>
      <c r="C128" s="1"/>
      <c r="D128" s="1"/>
      <c r="E128" s="1"/>
      <c r="F128" s="1"/>
      <c r="G128" s="1"/>
      <c r="H128" s="324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  <c r="T128" s="324"/>
      <c r="U128" s="324"/>
      <c r="V128" s="324"/>
      <c r="W128" s="324"/>
      <c r="X128" s="324"/>
      <c r="Y128" s="324"/>
      <c r="Z128" s="324"/>
      <c r="AA128" s="324"/>
      <c r="AB128" s="324"/>
      <c r="AC128" s="324"/>
      <c r="AD128" s="324"/>
      <c r="AE128" s="324"/>
      <c r="AF128" s="324"/>
      <c r="AG128" s="324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</row>
    <row r="129" spans="1:55" ht="11.1" customHeight="1" x14ac:dyDescent="0.25">
      <c r="A129" s="1"/>
      <c r="B129" s="324"/>
      <c r="C129" s="1"/>
      <c r="D129" s="1"/>
      <c r="E129" s="1"/>
      <c r="F129" s="1"/>
      <c r="G129" s="1"/>
      <c r="H129" s="324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  <c r="T129" s="324"/>
      <c r="U129" s="324"/>
      <c r="V129" s="324"/>
      <c r="W129" s="324"/>
      <c r="X129" s="324"/>
      <c r="Y129" s="324"/>
      <c r="Z129" s="324"/>
      <c r="AA129" s="324"/>
      <c r="AB129" s="324"/>
      <c r="AC129" s="324"/>
      <c r="AD129" s="324"/>
      <c r="AE129" s="324"/>
      <c r="AF129" s="324"/>
      <c r="AG129" s="324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</row>
    <row r="130" spans="1:55" ht="11.1" customHeight="1" x14ac:dyDescent="0.25">
      <c r="A130" s="1"/>
      <c r="B130" s="324"/>
      <c r="C130" s="1"/>
      <c r="D130" s="1"/>
      <c r="E130" s="1"/>
      <c r="F130" s="1"/>
      <c r="G130" s="1"/>
      <c r="H130" s="324"/>
      <c r="I130" s="324"/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  <c r="T130" s="324"/>
      <c r="U130" s="324"/>
      <c r="V130" s="324"/>
      <c r="W130" s="324"/>
      <c r="X130" s="324"/>
      <c r="Y130" s="324"/>
      <c r="Z130" s="324"/>
      <c r="AA130" s="324"/>
      <c r="AB130" s="324"/>
      <c r="AC130" s="324"/>
      <c r="AD130" s="324"/>
      <c r="AE130" s="324"/>
      <c r="AF130" s="324"/>
      <c r="AG130" s="324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</row>
    <row r="131" spans="1:55" ht="11.1" customHeight="1" x14ac:dyDescent="0.25">
      <c r="A131" s="1"/>
      <c r="B131" s="324"/>
      <c r="C131" s="1"/>
      <c r="D131" s="1"/>
      <c r="E131" s="1"/>
      <c r="F131" s="1"/>
      <c r="G131" s="1"/>
      <c r="H131" s="324"/>
      <c r="I131" s="324"/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  <c r="T131" s="324"/>
      <c r="U131" s="324"/>
      <c r="V131" s="324"/>
      <c r="W131" s="324"/>
      <c r="X131" s="324"/>
      <c r="Y131" s="324"/>
      <c r="Z131" s="324"/>
      <c r="AA131" s="324"/>
      <c r="AB131" s="324"/>
      <c r="AC131" s="324"/>
      <c r="AD131" s="324"/>
      <c r="AE131" s="324"/>
      <c r="AF131" s="324"/>
      <c r="AG131" s="324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</row>
    <row r="132" spans="1:55" ht="11.1" customHeight="1" x14ac:dyDescent="0.25">
      <c r="A132" s="1"/>
      <c r="B132" s="324"/>
      <c r="C132" s="1"/>
      <c r="D132" s="1"/>
      <c r="E132" s="1"/>
      <c r="F132" s="1"/>
      <c r="G132" s="1"/>
      <c r="H132" s="324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  <c r="T132" s="324"/>
      <c r="U132" s="324"/>
      <c r="V132" s="324"/>
      <c r="W132" s="324"/>
      <c r="X132" s="324"/>
      <c r="Y132" s="324"/>
      <c r="Z132" s="324"/>
      <c r="AA132" s="324"/>
      <c r="AB132" s="324"/>
      <c r="AC132" s="324"/>
      <c r="AD132" s="324"/>
      <c r="AE132" s="324"/>
      <c r="AF132" s="324"/>
      <c r="AG132" s="324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</row>
    <row r="133" spans="1:55" ht="11.1" customHeight="1" x14ac:dyDescent="0.25">
      <c r="A133" s="1"/>
      <c r="B133" s="324"/>
      <c r="C133" s="1"/>
      <c r="D133" s="1"/>
      <c r="E133" s="1"/>
      <c r="F133" s="1"/>
      <c r="G133" s="1"/>
      <c r="H133" s="324"/>
      <c r="I133" s="324"/>
      <c r="J133" s="324"/>
      <c r="K133" s="324"/>
      <c r="L133" s="324"/>
      <c r="M133" s="324"/>
      <c r="N133" s="324"/>
      <c r="O133" s="324"/>
      <c r="P133" s="324"/>
      <c r="Q133" s="324"/>
      <c r="R133" s="324"/>
      <c r="S133" s="324"/>
      <c r="T133" s="324"/>
      <c r="U133" s="324"/>
      <c r="V133" s="324"/>
      <c r="W133" s="324"/>
      <c r="X133" s="324"/>
      <c r="Y133" s="324"/>
      <c r="Z133" s="324"/>
      <c r="AA133" s="324"/>
      <c r="AB133" s="324"/>
      <c r="AC133" s="324"/>
      <c r="AD133" s="324"/>
      <c r="AE133" s="324"/>
      <c r="AF133" s="324"/>
      <c r="AG133" s="324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</row>
    <row r="134" spans="1:55" ht="11.1" customHeight="1" x14ac:dyDescent="0.25">
      <c r="A134" s="1"/>
      <c r="B134" s="324"/>
      <c r="C134" s="1"/>
      <c r="D134" s="1"/>
      <c r="E134" s="1"/>
      <c r="F134" s="1"/>
      <c r="G134" s="1"/>
      <c r="H134" s="324"/>
      <c r="I134" s="324"/>
      <c r="J134" s="324"/>
      <c r="K134" s="324"/>
      <c r="L134" s="324"/>
      <c r="M134" s="324"/>
      <c r="N134" s="324"/>
      <c r="O134" s="324"/>
      <c r="P134" s="324"/>
      <c r="Q134" s="324"/>
      <c r="R134" s="324"/>
      <c r="S134" s="324"/>
      <c r="T134" s="324"/>
      <c r="U134" s="324"/>
      <c r="V134" s="324"/>
      <c r="W134" s="324"/>
      <c r="X134" s="324"/>
      <c r="Y134" s="324"/>
      <c r="Z134" s="324"/>
      <c r="AA134" s="324"/>
      <c r="AB134" s="324"/>
      <c r="AC134" s="324"/>
      <c r="AD134" s="324"/>
      <c r="AE134" s="324"/>
      <c r="AF134" s="324"/>
      <c r="AG134" s="324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</row>
    <row r="135" spans="1:55" ht="11.1" customHeight="1" x14ac:dyDescent="0.25">
      <c r="A135" s="1"/>
      <c r="B135" s="324"/>
      <c r="C135" s="1"/>
      <c r="D135" s="1"/>
      <c r="E135" s="1"/>
      <c r="F135" s="1"/>
      <c r="G135" s="1"/>
      <c r="H135" s="324"/>
      <c r="I135" s="324"/>
      <c r="J135" s="324"/>
      <c r="K135" s="324"/>
      <c r="L135" s="324"/>
      <c r="M135" s="324"/>
      <c r="N135" s="324"/>
      <c r="O135" s="324"/>
      <c r="P135" s="324"/>
      <c r="Q135" s="324"/>
      <c r="R135" s="324"/>
      <c r="S135" s="324"/>
      <c r="T135" s="324"/>
      <c r="U135" s="324"/>
      <c r="V135" s="324"/>
      <c r="W135" s="324"/>
      <c r="X135" s="324"/>
      <c r="Y135" s="324"/>
      <c r="Z135" s="324"/>
      <c r="AA135" s="324"/>
      <c r="AB135" s="324"/>
      <c r="AC135" s="324"/>
      <c r="AD135" s="324"/>
      <c r="AE135" s="324"/>
      <c r="AF135" s="324"/>
      <c r="AG135" s="324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</row>
    <row r="136" spans="1:55" ht="11.1" customHeight="1" x14ac:dyDescent="0.25">
      <c r="A136" s="1"/>
      <c r="B136" s="324"/>
      <c r="C136" s="1"/>
      <c r="D136" s="1"/>
      <c r="E136" s="1"/>
      <c r="F136" s="1"/>
      <c r="G136" s="1"/>
      <c r="H136" s="324"/>
      <c r="I136" s="324"/>
      <c r="J136" s="324"/>
      <c r="K136" s="324"/>
      <c r="L136" s="324"/>
      <c r="M136" s="324"/>
      <c r="N136" s="324"/>
      <c r="O136" s="324"/>
      <c r="P136" s="324"/>
      <c r="Q136" s="324"/>
      <c r="R136" s="324"/>
      <c r="S136" s="324"/>
      <c r="T136" s="324"/>
      <c r="U136" s="324"/>
      <c r="V136" s="324"/>
      <c r="W136" s="324"/>
      <c r="X136" s="324"/>
      <c r="Y136" s="324"/>
      <c r="Z136" s="324"/>
      <c r="AA136" s="324"/>
      <c r="AB136" s="324"/>
      <c r="AC136" s="324"/>
      <c r="AD136" s="324"/>
      <c r="AE136" s="324"/>
      <c r="AF136" s="324"/>
      <c r="AG136" s="324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</row>
    <row r="137" spans="1:55" ht="11.1" customHeight="1" x14ac:dyDescent="0.25">
      <c r="A137" s="1"/>
      <c r="B137" s="324"/>
      <c r="C137" s="1"/>
      <c r="D137" s="1"/>
      <c r="E137" s="1"/>
      <c r="F137" s="1"/>
      <c r="G137" s="1"/>
      <c r="H137" s="324"/>
      <c r="I137" s="324"/>
      <c r="J137" s="324"/>
      <c r="K137" s="324"/>
      <c r="L137" s="324"/>
      <c r="M137" s="324"/>
      <c r="N137" s="324"/>
      <c r="O137" s="324"/>
      <c r="P137" s="324"/>
      <c r="Q137" s="324"/>
      <c r="R137" s="324"/>
      <c r="S137" s="324"/>
      <c r="T137" s="324"/>
      <c r="U137" s="324"/>
      <c r="V137" s="324"/>
      <c r="W137" s="324"/>
      <c r="X137" s="324"/>
      <c r="Y137" s="324"/>
      <c r="Z137" s="324"/>
      <c r="AA137" s="324"/>
      <c r="AB137" s="324"/>
      <c r="AC137" s="324"/>
      <c r="AD137" s="324"/>
      <c r="AE137" s="324"/>
      <c r="AF137" s="324"/>
      <c r="AG137" s="324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</row>
    <row r="138" spans="1:55" ht="11.1" customHeight="1" x14ac:dyDescent="0.25">
      <c r="A138" s="1"/>
      <c r="B138" s="324"/>
      <c r="C138" s="1"/>
      <c r="D138" s="1"/>
      <c r="E138" s="1"/>
      <c r="F138" s="1"/>
      <c r="G138" s="1"/>
      <c r="H138" s="324"/>
      <c r="I138" s="324"/>
      <c r="J138" s="324"/>
      <c r="K138" s="324"/>
      <c r="L138" s="324"/>
      <c r="M138" s="324"/>
      <c r="N138" s="324"/>
      <c r="O138" s="324"/>
      <c r="P138" s="324"/>
      <c r="Q138" s="324"/>
      <c r="R138" s="324"/>
      <c r="S138" s="324"/>
      <c r="T138" s="324"/>
      <c r="U138" s="324"/>
      <c r="V138" s="324"/>
      <c r="W138" s="324"/>
      <c r="X138" s="324"/>
      <c r="Y138" s="324"/>
      <c r="Z138" s="324"/>
      <c r="AA138" s="324"/>
      <c r="AB138" s="324"/>
      <c r="AC138" s="324"/>
      <c r="AD138" s="324"/>
      <c r="AE138" s="324"/>
      <c r="AF138" s="324"/>
      <c r="AG138" s="324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</row>
    <row r="139" spans="1:55" ht="11.1" customHeight="1" x14ac:dyDescent="0.25">
      <c r="A139" s="1"/>
      <c r="B139" s="324"/>
      <c r="C139" s="1"/>
      <c r="D139" s="1"/>
      <c r="E139" s="1"/>
      <c r="F139" s="1"/>
      <c r="G139" s="1"/>
      <c r="H139" s="324"/>
      <c r="I139" s="324"/>
      <c r="J139" s="324"/>
      <c r="K139" s="324"/>
      <c r="L139" s="324"/>
      <c r="M139" s="324"/>
      <c r="N139" s="324"/>
      <c r="O139" s="324"/>
      <c r="P139" s="324"/>
      <c r="Q139" s="324"/>
      <c r="R139" s="324"/>
      <c r="S139" s="324"/>
      <c r="T139" s="324"/>
      <c r="U139" s="324"/>
      <c r="V139" s="324"/>
      <c r="W139" s="324"/>
      <c r="X139" s="324"/>
      <c r="Y139" s="324"/>
      <c r="Z139" s="324"/>
      <c r="AA139" s="324"/>
      <c r="AB139" s="324"/>
      <c r="AC139" s="324"/>
      <c r="AD139" s="324"/>
      <c r="AE139" s="324"/>
      <c r="AF139" s="324"/>
      <c r="AG139" s="324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</row>
    <row r="140" spans="1:55" ht="11.1" customHeight="1" x14ac:dyDescent="0.25">
      <c r="A140" s="1"/>
      <c r="B140" s="324"/>
      <c r="C140" s="1"/>
      <c r="D140" s="1"/>
      <c r="E140" s="1"/>
      <c r="F140" s="1"/>
      <c r="G140" s="1"/>
      <c r="H140" s="324"/>
      <c r="I140" s="324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  <c r="T140" s="324"/>
      <c r="U140" s="324"/>
      <c r="V140" s="324"/>
      <c r="W140" s="324"/>
      <c r="X140" s="324"/>
      <c r="Y140" s="324"/>
      <c r="Z140" s="324"/>
      <c r="AA140" s="324"/>
      <c r="AB140" s="324"/>
      <c r="AC140" s="324"/>
      <c r="AD140" s="324"/>
      <c r="AE140" s="324"/>
      <c r="AF140" s="324"/>
      <c r="AG140" s="324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</row>
    <row r="141" spans="1:55" ht="11.1" customHeight="1" x14ac:dyDescent="0.25">
      <c r="A141" s="1"/>
      <c r="B141" s="324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</row>
    <row r="142" spans="1:55" ht="11.1" customHeight="1" x14ac:dyDescent="0.25">
      <c r="A142" s="1"/>
      <c r="B142" s="324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</row>
    <row r="143" spans="1:55" ht="11.1" customHeight="1" x14ac:dyDescent="0.25">
      <c r="A143" s="1"/>
      <c r="B143" s="324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</row>
    <row r="144" spans="1:55" ht="11.1" customHeight="1" x14ac:dyDescent="0.25">
      <c r="A144" s="1"/>
      <c r="B144" s="324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</row>
    <row r="145" spans="1:55" ht="11.1" customHeight="1" x14ac:dyDescent="0.25">
      <c r="A145" s="1"/>
      <c r="B145" s="324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</row>
    <row r="146" spans="1:55" ht="11.1" customHeight="1" x14ac:dyDescent="0.25">
      <c r="A146" s="1"/>
      <c r="B146" s="324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</row>
    <row r="147" spans="1:55" ht="11.1" customHeight="1" x14ac:dyDescent="0.25">
      <c r="A147" s="1"/>
      <c r="B147" s="324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</row>
    <row r="148" spans="1:55" ht="11.1" customHeight="1" x14ac:dyDescent="0.25">
      <c r="A148" s="1"/>
      <c r="B148" s="324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</row>
    <row r="149" spans="1:55" ht="11.1" customHeight="1" x14ac:dyDescent="0.25">
      <c r="A149" s="1"/>
      <c r="B149" s="324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</row>
    <row r="150" spans="1:55" ht="11.1" customHeight="1" x14ac:dyDescent="0.25">
      <c r="A150" s="1"/>
      <c r="B150" s="324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</row>
    <row r="151" spans="1:55" ht="11.1" customHeight="1" x14ac:dyDescent="0.25">
      <c r="A151" s="1"/>
      <c r="B151" s="324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</row>
    <row r="152" spans="1:55" ht="11.1" customHeight="1" x14ac:dyDescent="0.25">
      <c r="A152" s="1"/>
      <c r="B152" s="324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</row>
    <row r="153" spans="1:55" ht="11.1" customHeight="1" x14ac:dyDescent="0.25">
      <c r="A153" s="1"/>
      <c r="B153" s="324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</row>
    <row r="154" spans="1:55" ht="11.1" customHeight="1" x14ac:dyDescent="0.25">
      <c r="A154" s="1"/>
      <c r="B154" s="324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</row>
    <row r="155" spans="1:55" ht="11.1" customHeight="1" x14ac:dyDescent="0.25">
      <c r="A155" s="1"/>
      <c r="B155" s="324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</row>
    <row r="156" spans="1:55" ht="11.1" customHeight="1" x14ac:dyDescent="0.25">
      <c r="A156" s="1"/>
      <c r="B156" s="324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</row>
    <row r="157" spans="1:55" ht="11.1" customHeight="1" x14ac:dyDescent="0.25">
      <c r="A157" s="1"/>
      <c r="B157" s="324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</row>
    <row r="158" spans="1:55" ht="11.1" customHeight="1" x14ac:dyDescent="0.25">
      <c r="A158" s="1"/>
      <c r="B158" s="324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</row>
    <row r="159" spans="1:55" ht="11.1" customHeight="1" x14ac:dyDescent="0.25">
      <c r="A159" s="1"/>
      <c r="B159" s="324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</row>
    <row r="160" spans="1:55" ht="11.1" customHeight="1" x14ac:dyDescent="0.25">
      <c r="A160" s="1"/>
      <c r="B160" s="324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</row>
    <row r="161" spans="1:55" ht="11.1" customHeight="1" x14ac:dyDescent="0.25">
      <c r="A161" s="1"/>
      <c r="B161" s="324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</row>
    <row r="162" spans="1:55" ht="11.1" customHeight="1" x14ac:dyDescent="0.25">
      <c r="A162" s="1"/>
      <c r="B162" s="324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</row>
    <row r="163" spans="1:55" ht="11.1" customHeight="1" x14ac:dyDescent="0.25">
      <c r="A163" s="1"/>
      <c r="B163" s="324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</row>
    <row r="164" spans="1:55" ht="11.1" customHeight="1" x14ac:dyDescent="0.25">
      <c r="A164" s="1"/>
      <c r="B164" s="324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</row>
    <row r="165" spans="1:55" ht="11.1" customHeight="1" x14ac:dyDescent="0.25">
      <c r="A165" s="1"/>
      <c r="B165" s="324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</row>
    <row r="166" spans="1:55" ht="11.1" customHeight="1" x14ac:dyDescent="0.25">
      <c r="A166" s="1"/>
      <c r="B166" s="324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</row>
    <row r="167" spans="1:55" ht="11.1" customHeight="1" x14ac:dyDescent="0.25">
      <c r="A167" s="1"/>
      <c r="B167" s="324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</row>
    <row r="168" spans="1:55" ht="11.1" customHeight="1" x14ac:dyDescent="0.25">
      <c r="A168" s="1"/>
      <c r="B168" s="324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</row>
    <row r="169" spans="1:55" ht="11.1" customHeight="1" x14ac:dyDescent="0.25">
      <c r="A169" s="1"/>
      <c r="B169" s="324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</row>
    <row r="170" spans="1:55" ht="11.1" customHeight="1" x14ac:dyDescent="0.25">
      <c r="A170" s="1"/>
      <c r="B170" s="324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</row>
    <row r="171" spans="1:55" ht="11.1" customHeight="1" x14ac:dyDescent="0.25">
      <c r="A171" s="1"/>
      <c r="B171" s="324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</row>
    <row r="172" spans="1:55" ht="11.1" customHeight="1" x14ac:dyDescent="0.25">
      <c r="A172" s="1"/>
      <c r="B172" s="324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</row>
    <row r="173" spans="1:55" ht="11.1" customHeight="1" x14ac:dyDescent="0.25">
      <c r="A173" s="1"/>
      <c r="B173" s="324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</row>
    <row r="174" spans="1:55" ht="11.1" customHeight="1" x14ac:dyDescent="0.25">
      <c r="A174" s="1"/>
      <c r="B174" s="324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</row>
    <row r="175" spans="1:55" ht="11.1" customHeight="1" x14ac:dyDescent="0.25">
      <c r="A175" s="1"/>
      <c r="B175" s="324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</row>
    <row r="176" spans="1:55" ht="11.1" customHeight="1" x14ac:dyDescent="0.25">
      <c r="A176" s="1"/>
      <c r="B176" s="324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</row>
    <row r="177" spans="1:55" ht="11.1" customHeight="1" x14ac:dyDescent="0.25">
      <c r="A177" s="1"/>
      <c r="B177" s="324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</row>
    <row r="178" spans="1:55" ht="11.1" customHeight="1" x14ac:dyDescent="0.25">
      <c r="A178" s="1"/>
      <c r="B178" s="324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</row>
    <row r="179" spans="1:55" ht="11.1" customHeight="1" x14ac:dyDescent="0.25">
      <c r="A179" s="1"/>
      <c r="B179" s="324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</row>
    <row r="180" spans="1:55" ht="11.1" customHeight="1" x14ac:dyDescent="0.25">
      <c r="A180" s="1"/>
      <c r="B180" s="324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</row>
    <row r="181" spans="1:55" ht="11.1" customHeight="1" x14ac:dyDescent="0.25">
      <c r="A181" s="1"/>
      <c r="B181" s="324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</row>
    <row r="182" spans="1:55" ht="11.1" customHeight="1" x14ac:dyDescent="0.25">
      <c r="A182" s="1"/>
      <c r="B182" s="32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</row>
    <row r="183" spans="1:55" ht="11.1" customHeight="1" x14ac:dyDescent="0.25">
      <c r="A183" s="1"/>
      <c r="B183" s="324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</row>
    <row r="184" spans="1:55" ht="11.1" customHeight="1" x14ac:dyDescent="0.25">
      <c r="A184" s="1"/>
      <c r="B184" s="324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</row>
    <row r="185" spans="1:55" ht="11.1" customHeight="1" x14ac:dyDescent="0.25">
      <c r="A185" s="1"/>
      <c r="B185" s="324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</row>
    <row r="186" spans="1:55" ht="11.1" customHeight="1" x14ac:dyDescent="0.25">
      <c r="A186" s="1"/>
      <c r="B186" s="324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</row>
    <row r="187" spans="1:55" ht="11.1" customHeight="1" x14ac:dyDescent="0.25">
      <c r="A187" s="1"/>
      <c r="B187" s="324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</row>
    <row r="188" spans="1:55" ht="11.1" customHeight="1" x14ac:dyDescent="0.25">
      <c r="A188" s="1"/>
      <c r="B188" s="324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</row>
    <row r="189" spans="1:55" ht="11.1" customHeight="1" x14ac:dyDescent="0.25">
      <c r="A189" s="1"/>
      <c r="B189" s="324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</row>
    <row r="190" spans="1:55" ht="11.1" customHeight="1" x14ac:dyDescent="0.25">
      <c r="A190" s="1"/>
      <c r="B190" s="324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</row>
    <row r="191" spans="1:55" ht="11.1" customHeight="1" x14ac:dyDescent="0.25">
      <c r="A191" s="1"/>
      <c r="B191" s="324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</row>
    <row r="192" spans="1:55" ht="11.1" customHeight="1" x14ac:dyDescent="0.25">
      <c r="A192" s="1"/>
      <c r="B192" s="324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</row>
    <row r="193" spans="1:55" ht="11.1" customHeight="1" x14ac:dyDescent="0.25">
      <c r="A193" s="1"/>
      <c r="B193" s="324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</row>
    <row r="194" spans="1:55" ht="11.1" customHeight="1" x14ac:dyDescent="0.25">
      <c r="A194" s="1"/>
      <c r="B194" s="324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</row>
    <row r="195" spans="1:55" ht="11.1" customHeight="1" x14ac:dyDescent="0.25">
      <c r="A195" s="1"/>
      <c r="B195" s="324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</row>
    <row r="196" spans="1:55" ht="11.1" customHeight="1" x14ac:dyDescent="0.25">
      <c r="A196" s="1"/>
      <c r="B196" s="324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</row>
    <row r="197" spans="1:55" ht="11.1" customHeight="1" x14ac:dyDescent="0.25">
      <c r="A197" s="1"/>
      <c r="B197" s="324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</row>
    <row r="198" spans="1:55" ht="11.1" customHeight="1" x14ac:dyDescent="0.25">
      <c r="A198" s="1"/>
      <c r="B198" s="324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</row>
    <row r="199" spans="1:55" ht="11.1" customHeight="1" x14ac:dyDescent="0.25">
      <c r="A199" s="1"/>
      <c r="B199" s="324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</row>
    <row r="200" spans="1:55" ht="11.1" customHeight="1" x14ac:dyDescent="0.25">
      <c r="A200" s="1"/>
      <c r="B200" s="324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</row>
    <row r="201" spans="1:55" ht="11.1" customHeight="1" x14ac:dyDescent="0.25">
      <c r="A201" s="1"/>
      <c r="B201" s="324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</row>
    <row r="202" spans="1:55" ht="11.1" customHeight="1" x14ac:dyDescent="0.25">
      <c r="A202" s="1"/>
      <c r="B202" s="324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</row>
    <row r="203" spans="1:55" ht="11.1" customHeight="1" x14ac:dyDescent="0.25">
      <c r="A203" s="1"/>
      <c r="B203" s="324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</row>
    <row r="204" spans="1:55" ht="11.1" customHeight="1" x14ac:dyDescent="0.25">
      <c r="A204" s="1"/>
      <c r="B204" s="324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</row>
    <row r="205" spans="1:55" ht="11.1" customHeight="1" x14ac:dyDescent="0.25">
      <c r="A205" s="1"/>
      <c r="B205" s="324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</row>
    <row r="206" spans="1:55" ht="11.1" customHeight="1" x14ac:dyDescent="0.25">
      <c r="A206" s="1"/>
      <c r="B206" s="324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</row>
    <row r="207" spans="1:55" ht="11.1" customHeight="1" x14ac:dyDescent="0.25">
      <c r="A207" s="1"/>
      <c r="B207" s="324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</row>
    <row r="208" spans="1:55" ht="11.1" customHeight="1" x14ac:dyDescent="0.25">
      <c r="A208" s="1"/>
      <c r="B208" s="324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</row>
    <row r="209" spans="1:55" ht="11.1" customHeight="1" x14ac:dyDescent="0.25">
      <c r="A209" s="1"/>
      <c r="B209" s="324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</row>
    <row r="210" spans="1:55" ht="11.1" customHeight="1" x14ac:dyDescent="0.25">
      <c r="A210" s="1"/>
      <c r="B210" s="324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</row>
    <row r="211" spans="1:55" ht="11.1" customHeight="1" x14ac:dyDescent="0.25">
      <c r="A211" s="1"/>
      <c r="B211" s="324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</row>
    <row r="212" spans="1:55" ht="11.1" customHeight="1" x14ac:dyDescent="0.25">
      <c r="A212" s="1"/>
      <c r="B212" s="324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</row>
    <row r="213" spans="1:55" ht="11.1" customHeight="1" x14ac:dyDescent="0.25">
      <c r="A213" s="1"/>
      <c r="B213" s="324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</row>
    <row r="214" spans="1:55" ht="11.1" customHeight="1" x14ac:dyDescent="0.25">
      <c r="A214" s="1"/>
      <c r="B214" s="324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</row>
    <row r="215" spans="1:55" ht="11.1" customHeight="1" x14ac:dyDescent="0.25">
      <c r="A215" s="1"/>
      <c r="B215" s="324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</row>
    <row r="216" spans="1:55" ht="11.1" customHeight="1" x14ac:dyDescent="0.25">
      <c r="A216" s="1"/>
      <c r="B216" s="324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</row>
    <row r="217" spans="1:55" ht="11.1" customHeight="1" x14ac:dyDescent="0.25">
      <c r="A217" s="1"/>
      <c r="B217" s="324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</row>
    <row r="218" spans="1:55" ht="11.1" customHeight="1" x14ac:dyDescent="0.25">
      <c r="A218" s="1"/>
      <c r="B218" s="324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</row>
    <row r="219" spans="1:55" ht="11.1" customHeight="1" x14ac:dyDescent="0.25">
      <c r="A219" s="1"/>
      <c r="B219" s="324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</row>
    <row r="220" spans="1:55" ht="11.1" customHeight="1" x14ac:dyDescent="0.25">
      <c r="A220" s="1"/>
      <c r="B220" s="324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</row>
    <row r="221" spans="1:55" ht="11.1" customHeight="1" x14ac:dyDescent="0.25">
      <c r="A221" s="1"/>
      <c r="B221" s="324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</row>
    <row r="222" spans="1:55" ht="11.1" customHeight="1" x14ac:dyDescent="0.25">
      <c r="A222" s="1"/>
      <c r="B222" s="324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</row>
    <row r="223" spans="1:55" ht="11.1" customHeight="1" x14ac:dyDescent="0.25">
      <c r="A223" s="1"/>
      <c r="B223" s="324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</row>
    <row r="224" spans="1:55" ht="11.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</row>
    <row r="225" spans="1:55" ht="11.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</row>
    <row r="226" spans="1:55" ht="11.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</row>
    <row r="227" spans="1:55" ht="11.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</row>
    <row r="228" spans="1:55" ht="11.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</row>
    <row r="229" spans="1:55" ht="11.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</row>
    <row r="230" spans="1:55" ht="11.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</row>
    <row r="231" spans="1:55" ht="11.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</row>
    <row r="232" spans="1:55" ht="11.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</row>
    <row r="233" spans="1:55" ht="11.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</row>
    <row r="234" spans="1:55" ht="11.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</row>
    <row r="235" spans="1:55" ht="11.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</row>
    <row r="236" spans="1:55" ht="11.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</row>
    <row r="237" spans="1:55" ht="11.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</row>
    <row r="238" spans="1:55" ht="11.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</row>
    <row r="239" spans="1:55" ht="11.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</row>
    <row r="240" spans="1:55" ht="11.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</row>
    <row r="241" spans="1:55" ht="11.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</row>
    <row r="242" spans="1:55" ht="11.1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</row>
    <row r="243" spans="1:55" ht="11.1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</row>
    <row r="244" spans="1:55" ht="11.1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</row>
    <row r="245" spans="1:55" ht="11.1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</row>
    <row r="246" spans="1:55" ht="11.1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</row>
    <row r="247" spans="1:55" ht="11.1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</row>
    <row r="248" spans="1:55" ht="11.1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</row>
    <row r="249" spans="1:55" ht="11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</row>
    <row r="250" spans="1:55" ht="11.1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</row>
    <row r="251" spans="1:55" ht="11.1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</row>
    <row r="252" spans="1:55" ht="11.1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</row>
    <row r="253" spans="1:55" ht="11.1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</row>
    <row r="254" spans="1:55" ht="11.1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</row>
    <row r="255" spans="1:55" ht="11.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</row>
    <row r="256" spans="1:55" ht="11.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</row>
    <row r="257" ht="11.1" customHeight="1" x14ac:dyDescent="0.25"/>
    <row r="258" ht="11.1" customHeight="1" x14ac:dyDescent="0.25"/>
    <row r="259" ht="11.1" customHeight="1" x14ac:dyDescent="0.25"/>
    <row r="260" ht="11.1" customHeight="1" x14ac:dyDescent="0.25"/>
    <row r="261" ht="11.1" customHeight="1" x14ac:dyDescent="0.25"/>
    <row r="262" ht="11.1" customHeight="1" x14ac:dyDescent="0.25"/>
    <row r="263" ht="11.1" customHeight="1" x14ac:dyDescent="0.25"/>
    <row r="264" ht="11.1" customHeight="1" x14ac:dyDescent="0.25"/>
    <row r="265" ht="11.1" customHeight="1" x14ac:dyDescent="0.25"/>
    <row r="266" ht="11.1" customHeight="1" x14ac:dyDescent="0.25"/>
    <row r="267" ht="11.1" customHeight="1" x14ac:dyDescent="0.25"/>
    <row r="268" ht="11.1" customHeight="1" x14ac:dyDescent="0.25"/>
    <row r="269" ht="11.1" customHeight="1" x14ac:dyDescent="0.25"/>
    <row r="270" ht="11.1" customHeight="1" x14ac:dyDescent="0.25"/>
    <row r="271" ht="11.1" customHeight="1" x14ac:dyDescent="0.25"/>
    <row r="272" ht="11.1" customHeight="1" x14ac:dyDescent="0.25"/>
    <row r="273" ht="11.1" customHeight="1" x14ac:dyDescent="0.25"/>
    <row r="274" ht="11.1" customHeight="1" x14ac:dyDescent="0.25"/>
    <row r="275" ht="11.1" customHeight="1" x14ac:dyDescent="0.25"/>
    <row r="276" ht="11.1" customHeight="1" x14ac:dyDescent="0.25"/>
    <row r="277" ht="11.1" customHeight="1" x14ac:dyDescent="0.25"/>
    <row r="278" ht="11.1" customHeight="1" x14ac:dyDescent="0.25"/>
    <row r="279" ht="11.1" customHeight="1" x14ac:dyDescent="0.25"/>
    <row r="280" ht="11.1" customHeight="1" x14ac:dyDescent="0.25"/>
    <row r="281" ht="11.1" customHeight="1" x14ac:dyDescent="0.25"/>
    <row r="282" ht="11.1" customHeight="1" x14ac:dyDescent="0.25"/>
    <row r="283" ht="11.1" customHeight="1" x14ac:dyDescent="0.25"/>
    <row r="284" ht="11.1" customHeight="1" x14ac:dyDescent="0.25"/>
    <row r="285" ht="11.1" customHeight="1" x14ac:dyDescent="0.25"/>
    <row r="286" ht="11.1" customHeight="1" x14ac:dyDescent="0.25"/>
    <row r="287" ht="11.1" customHeight="1" x14ac:dyDescent="0.25"/>
    <row r="288" ht="11.1" customHeight="1" x14ac:dyDescent="0.25"/>
    <row r="289" ht="11.1" customHeight="1" x14ac:dyDescent="0.25"/>
    <row r="290" ht="11.1" customHeight="1" x14ac:dyDescent="0.25"/>
    <row r="291" ht="11.1" customHeight="1" x14ac:dyDescent="0.25"/>
    <row r="292" ht="11.1" customHeight="1" x14ac:dyDescent="0.25"/>
    <row r="293" ht="11.1" customHeight="1" x14ac:dyDescent="0.25"/>
    <row r="294" ht="11.1" customHeight="1" x14ac:dyDescent="0.25"/>
    <row r="295" ht="11.1" customHeight="1" x14ac:dyDescent="0.25"/>
    <row r="296" ht="11.1" customHeight="1" x14ac:dyDescent="0.25"/>
    <row r="297" ht="11.1" customHeight="1" x14ac:dyDescent="0.25"/>
    <row r="298" ht="11.1" customHeight="1" x14ac:dyDescent="0.25"/>
    <row r="299" ht="11.1" customHeight="1" x14ac:dyDescent="0.25"/>
    <row r="300" ht="11.1" customHeight="1" x14ac:dyDescent="0.25"/>
    <row r="301" ht="11.1" customHeight="1" x14ac:dyDescent="0.25"/>
    <row r="302" ht="11.1" customHeight="1" x14ac:dyDescent="0.25"/>
    <row r="303" ht="11.1" customHeight="1" x14ac:dyDescent="0.25"/>
    <row r="304" ht="11.1" customHeight="1" x14ac:dyDescent="0.25"/>
    <row r="305" ht="11.1" customHeight="1" x14ac:dyDescent="0.25"/>
    <row r="306" ht="11.1" customHeight="1" x14ac:dyDescent="0.25"/>
    <row r="307" ht="11.1" customHeight="1" x14ac:dyDescent="0.25"/>
    <row r="308" ht="11.1" customHeight="1" x14ac:dyDescent="0.25"/>
    <row r="309" ht="11.1" customHeight="1" x14ac:dyDescent="0.25"/>
    <row r="310" ht="11.1" customHeight="1" x14ac:dyDescent="0.25"/>
    <row r="311" ht="11.1" customHeight="1" x14ac:dyDescent="0.25"/>
    <row r="312" ht="11.1" customHeight="1" x14ac:dyDescent="0.25"/>
    <row r="313" ht="11.1" customHeight="1" x14ac:dyDescent="0.25"/>
    <row r="314" ht="11.1" customHeight="1" x14ac:dyDescent="0.25"/>
    <row r="315" ht="11.1" customHeight="1" x14ac:dyDescent="0.25"/>
    <row r="316" ht="11.1" customHeight="1" x14ac:dyDescent="0.25"/>
    <row r="317" ht="11.1" customHeight="1" x14ac:dyDescent="0.25"/>
    <row r="318" ht="11.1" customHeight="1" x14ac:dyDescent="0.25"/>
    <row r="319" ht="11.1" customHeight="1" x14ac:dyDescent="0.25"/>
    <row r="320" ht="11.1" customHeight="1" x14ac:dyDescent="0.25"/>
    <row r="321" ht="11.1" customHeight="1" x14ac:dyDescent="0.25"/>
    <row r="322" ht="11.1" customHeight="1" x14ac:dyDescent="0.25"/>
    <row r="323" ht="11.1" customHeight="1" x14ac:dyDescent="0.25"/>
    <row r="324" ht="11.1" customHeight="1" x14ac:dyDescent="0.25"/>
    <row r="325" ht="11.1" customHeight="1" x14ac:dyDescent="0.25"/>
    <row r="326" ht="11.1" customHeight="1" x14ac:dyDescent="0.25"/>
    <row r="327" ht="11.1" customHeight="1" x14ac:dyDescent="0.25"/>
    <row r="328" ht="11.1" customHeight="1" x14ac:dyDescent="0.25"/>
    <row r="329" ht="11.1" customHeight="1" x14ac:dyDescent="0.25"/>
    <row r="330" ht="11.1" customHeight="1" x14ac:dyDescent="0.25"/>
    <row r="331" ht="11.1" customHeight="1" x14ac:dyDescent="0.25"/>
    <row r="332" ht="11.1" customHeight="1" x14ac:dyDescent="0.25"/>
    <row r="333" ht="11.1" customHeight="1" x14ac:dyDescent="0.25"/>
    <row r="334" ht="11.1" customHeight="1" x14ac:dyDescent="0.25"/>
    <row r="335" ht="11.1" customHeight="1" x14ac:dyDescent="0.25"/>
    <row r="336" ht="11.1" customHeight="1" x14ac:dyDescent="0.25"/>
    <row r="337" ht="11.1" customHeight="1" x14ac:dyDescent="0.25"/>
    <row r="338" ht="11.1" customHeight="1" x14ac:dyDescent="0.25"/>
    <row r="339" ht="11.1" customHeight="1" x14ac:dyDescent="0.25"/>
    <row r="340" ht="11.1" customHeight="1" x14ac:dyDescent="0.25"/>
    <row r="341" ht="11.1" customHeight="1" x14ac:dyDescent="0.25"/>
    <row r="342" ht="11.1" customHeight="1" x14ac:dyDescent="0.25"/>
    <row r="343" ht="11.1" customHeight="1" x14ac:dyDescent="0.25"/>
    <row r="344" ht="11.1" customHeight="1" x14ac:dyDescent="0.25"/>
    <row r="345" ht="11.1" customHeight="1" x14ac:dyDescent="0.25"/>
    <row r="346" ht="11.1" customHeight="1" x14ac:dyDescent="0.25"/>
    <row r="347" ht="11.1" customHeight="1" x14ac:dyDescent="0.25"/>
    <row r="348" ht="11.1" customHeight="1" x14ac:dyDescent="0.25"/>
    <row r="349" ht="11.1" customHeight="1" x14ac:dyDescent="0.25"/>
    <row r="350" ht="11.1" customHeight="1" x14ac:dyDescent="0.25"/>
    <row r="351" ht="11.1" customHeight="1" x14ac:dyDescent="0.25"/>
    <row r="352" ht="11.1" customHeight="1" x14ac:dyDescent="0.25"/>
    <row r="353" ht="11.1" customHeight="1" x14ac:dyDescent="0.25"/>
    <row r="354" ht="11.1" customHeight="1" x14ac:dyDescent="0.25"/>
    <row r="355" ht="11.1" customHeight="1" x14ac:dyDescent="0.25"/>
    <row r="356" ht="11.1" customHeight="1" x14ac:dyDescent="0.25"/>
    <row r="357" ht="11.1" customHeight="1" x14ac:dyDescent="0.25"/>
    <row r="358" ht="11.1" customHeight="1" x14ac:dyDescent="0.25"/>
    <row r="359" ht="11.1" customHeight="1" x14ac:dyDescent="0.25"/>
    <row r="360" ht="11.1" customHeight="1" x14ac:dyDescent="0.25"/>
    <row r="361" ht="11.1" customHeight="1" x14ac:dyDescent="0.25"/>
    <row r="362" ht="11.1" customHeight="1" x14ac:dyDescent="0.25"/>
    <row r="363" ht="11.1" customHeight="1" x14ac:dyDescent="0.25"/>
    <row r="364" ht="11.1" customHeight="1" x14ac:dyDescent="0.25"/>
    <row r="365" ht="11.1" customHeight="1" x14ac:dyDescent="0.25"/>
    <row r="366" ht="11.1" customHeight="1" x14ac:dyDescent="0.25"/>
    <row r="367" ht="11.1" customHeight="1" x14ac:dyDescent="0.25"/>
    <row r="368" ht="11.1" customHeight="1" x14ac:dyDescent="0.25"/>
    <row r="369" ht="11.1" customHeight="1" x14ac:dyDescent="0.25"/>
    <row r="370" ht="11.1" customHeight="1" x14ac:dyDescent="0.25"/>
    <row r="371" ht="11.1" customHeight="1" x14ac:dyDescent="0.25"/>
    <row r="372" ht="11.1" customHeight="1" x14ac:dyDescent="0.25"/>
    <row r="373" ht="11.1" customHeight="1" x14ac:dyDescent="0.25"/>
    <row r="374" ht="11.1" customHeight="1" x14ac:dyDescent="0.25"/>
    <row r="375" ht="11.1" customHeight="1" x14ac:dyDescent="0.25"/>
    <row r="376" ht="11.1" customHeight="1" x14ac:dyDescent="0.25"/>
    <row r="377" ht="11.1" customHeight="1" x14ac:dyDescent="0.25"/>
    <row r="378" ht="11.1" customHeight="1" x14ac:dyDescent="0.25"/>
    <row r="379" ht="11.1" customHeight="1" x14ac:dyDescent="0.25"/>
    <row r="380" ht="11.1" customHeight="1" x14ac:dyDescent="0.25"/>
    <row r="381" ht="11.1" customHeight="1" x14ac:dyDescent="0.25"/>
    <row r="382" ht="11.1" customHeight="1" x14ac:dyDescent="0.25"/>
    <row r="383" ht="11.1" customHeight="1" x14ac:dyDescent="0.25"/>
    <row r="384" ht="11.1" customHeight="1" x14ac:dyDescent="0.25"/>
    <row r="385" ht="11.1" customHeight="1" x14ac:dyDescent="0.25"/>
    <row r="386" ht="11.1" customHeight="1" x14ac:dyDescent="0.25"/>
    <row r="387" ht="11.1" customHeight="1" x14ac:dyDescent="0.25"/>
    <row r="388" ht="11.1" customHeight="1" x14ac:dyDescent="0.25"/>
    <row r="389" ht="11.1" customHeight="1" x14ac:dyDescent="0.25"/>
    <row r="390" ht="11.1" customHeight="1" x14ac:dyDescent="0.25"/>
    <row r="391" ht="11.1" customHeight="1" x14ac:dyDescent="0.25"/>
    <row r="392" ht="11.1" customHeight="1" x14ac:dyDescent="0.25"/>
    <row r="393" ht="11.1" customHeight="1" x14ac:dyDescent="0.25"/>
    <row r="394" ht="11.1" customHeight="1" x14ac:dyDescent="0.25"/>
    <row r="395" ht="11.1" customHeight="1" x14ac:dyDescent="0.25"/>
    <row r="396" ht="11.1" customHeight="1" x14ac:dyDescent="0.25"/>
    <row r="397" ht="11.1" customHeight="1" x14ac:dyDescent="0.25"/>
    <row r="398" ht="11.1" customHeight="1" x14ac:dyDescent="0.25"/>
    <row r="399" ht="11.1" customHeight="1" x14ac:dyDescent="0.25"/>
    <row r="400" ht="11.1" customHeight="1" x14ac:dyDescent="0.25"/>
    <row r="401" ht="11.1" customHeight="1" x14ac:dyDescent="0.25"/>
    <row r="402" ht="11.1" customHeight="1" x14ac:dyDescent="0.25"/>
    <row r="403" ht="11.1" customHeight="1" x14ac:dyDescent="0.25"/>
    <row r="404" ht="11.1" customHeight="1" x14ac:dyDescent="0.25"/>
    <row r="405" ht="11.1" customHeight="1" x14ac:dyDescent="0.25"/>
    <row r="406" ht="11.1" customHeight="1" x14ac:dyDescent="0.25"/>
    <row r="407" ht="11.1" customHeight="1" x14ac:dyDescent="0.25"/>
    <row r="408" ht="11.1" customHeight="1" x14ac:dyDescent="0.25"/>
    <row r="409" ht="11.1" customHeight="1" x14ac:dyDescent="0.25"/>
    <row r="410" ht="11.1" customHeight="1" x14ac:dyDescent="0.25"/>
    <row r="411" ht="11.1" customHeight="1" x14ac:dyDescent="0.25"/>
    <row r="412" ht="11.1" customHeight="1" x14ac:dyDescent="0.25"/>
    <row r="413" ht="11.1" customHeight="1" x14ac:dyDescent="0.25"/>
    <row r="414" ht="11.1" customHeight="1" x14ac:dyDescent="0.25"/>
    <row r="415" ht="11.1" customHeight="1" x14ac:dyDescent="0.25"/>
    <row r="416" ht="11.1" customHeight="1" x14ac:dyDescent="0.25"/>
    <row r="417" ht="11.1" customHeight="1" x14ac:dyDescent="0.25"/>
    <row r="418" ht="11.1" customHeight="1" x14ac:dyDescent="0.25"/>
    <row r="419" ht="11.1" customHeight="1" x14ac:dyDescent="0.25"/>
    <row r="420" ht="11.1" customHeight="1" x14ac:dyDescent="0.25"/>
    <row r="421" ht="11.1" customHeight="1" x14ac:dyDescent="0.25"/>
    <row r="422" ht="11.1" customHeight="1" x14ac:dyDescent="0.25"/>
    <row r="423" ht="11.1" customHeight="1" x14ac:dyDescent="0.25"/>
    <row r="424" ht="11.1" customHeight="1" x14ac:dyDescent="0.25"/>
    <row r="425" ht="11.1" customHeight="1" x14ac:dyDescent="0.25"/>
    <row r="426" ht="11.1" customHeight="1" x14ac:dyDescent="0.25"/>
    <row r="427" ht="11.1" customHeight="1" x14ac:dyDescent="0.25"/>
    <row r="428" ht="11.1" customHeight="1" x14ac:dyDescent="0.25"/>
    <row r="429" ht="11.1" customHeight="1" x14ac:dyDescent="0.25"/>
    <row r="430" ht="11.1" customHeight="1" x14ac:dyDescent="0.25"/>
    <row r="431" ht="11.1" customHeight="1" x14ac:dyDescent="0.25"/>
    <row r="432" ht="11.1" customHeight="1" x14ac:dyDescent="0.25"/>
    <row r="433" ht="11.1" customHeight="1" x14ac:dyDescent="0.25"/>
    <row r="434" ht="11.1" customHeight="1" x14ac:dyDescent="0.25"/>
    <row r="435" ht="11.1" customHeight="1" x14ac:dyDescent="0.25"/>
    <row r="436" ht="11.1" customHeight="1" x14ac:dyDescent="0.25"/>
    <row r="437" ht="11.1" customHeight="1" x14ac:dyDescent="0.25"/>
    <row r="438" ht="11.1" customHeight="1" x14ac:dyDescent="0.25"/>
    <row r="439" ht="11.1" customHeight="1" x14ac:dyDescent="0.25"/>
    <row r="440" ht="11.1" customHeight="1" x14ac:dyDescent="0.25"/>
    <row r="441" ht="11.1" customHeight="1" x14ac:dyDescent="0.25"/>
    <row r="442" ht="11.1" customHeight="1" x14ac:dyDescent="0.25"/>
    <row r="443" ht="11.1" customHeight="1" x14ac:dyDescent="0.25"/>
    <row r="444" ht="11.1" customHeight="1" x14ac:dyDescent="0.25"/>
    <row r="445" ht="11.1" customHeight="1" x14ac:dyDescent="0.25"/>
    <row r="446" ht="11.1" customHeight="1" x14ac:dyDescent="0.25"/>
    <row r="447" ht="11.1" customHeight="1" x14ac:dyDescent="0.25"/>
    <row r="448" ht="11.1" customHeight="1" x14ac:dyDescent="0.25"/>
    <row r="449" ht="11.1" customHeight="1" x14ac:dyDescent="0.25"/>
    <row r="450" ht="11.1" customHeight="1" x14ac:dyDescent="0.25"/>
    <row r="451" ht="11.1" customHeight="1" x14ac:dyDescent="0.25"/>
    <row r="452" ht="11.1" customHeight="1" x14ac:dyDescent="0.25"/>
    <row r="453" ht="11.1" customHeight="1" x14ac:dyDescent="0.25"/>
    <row r="454" ht="11.1" customHeight="1" x14ac:dyDescent="0.25"/>
    <row r="455" ht="11.1" customHeight="1" x14ac:dyDescent="0.25"/>
    <row r="456" ht="11.1" customHeight="1" x14ac:dyDescent="0.25"/>
    <row r="457" ht="11.1" customHeight="1" x14ac:dyDescent="0.25"/>
    <row r="458" ht="11.1" customHeight="1" x14ac:dyDescent="0.25"/>
    <row r="459" ht="11.1" customHeight="1" x14ac:dyDescent="0.25"/>
    <row r="460" ht="11.1" customHeight="1" x14ac:dyDescent="0.25"/>
    <row r="461" ht="11.1" customHeight="1" x14ac:dyDescent="0.25"/>
    <row r="462" ht="11.1" customHeight="1" x14ac:dyDescent="0.25"/>
    <row r="463" ht="11.1" customHeight="1" x14ac:dyDescent="0.25"/>
    <row r="464" ht="11.1" customHeight="1" x14ac:dyDescent="0.25"/>
    <row r="465" ht="11.1" customHeight="1" x14ac:dyDescent="0.25"/>
    <row r="466" ht="11.1" customHeight="1" x14ac:dyDescent="0.25"/>
    <row r="467" ht="11.1" customHeight="1" x14ac:dyDescent="0.25"/>
    <row r="468" ht="11.1" customHeight="1" x14ac:dyDescent="0.25"/>
    <row r="469" ht="11.1" customHeight="1" x14ac:dyDescent="0.25"/>
    <row r="470" ht="11.1" customHeight="1" x14ac:dyDescent="0.25"/>
    <row r="471" ht="11.1" customHeight="1" x14ac:dyDescent="0.25"/>
    <row r="472" ht="11.1" customHeight="1" x14ac:dyDescent="0.25"/>
    <row r="473" ht="11.1" customHeight="1" x14ac:dyDescent="0.25"/>
    <row r="474" ht="11.1" customHeight="1" x14ac:dyDescent="0.25"/>
    <row r="475" ht="11.1" customHeight="1" x14ac:dyDescent="0.25"/>
    <row r="476" ht="11.1" customHeight="1" x14ac:dyDescent="0.25"/>
    <row r="477" ht="11.1" customHeight="1" x14ac:dyDescent="0.25"/>
    <row r="478" ht="11.1" customHeight="1" x14ac:dyDescent="0.25"/>
    <row r="479" ht="11.1" customHeight="1" x14ac:dyDescent="0.25"/>
    <row r="480" ht="11.1" customHeight="1" x14ac:dyDescent="0.25"/>
    <row r="481" ht="11.1" customHeight="1" x14ac:dyDescent="0.25"/>
    <row r="482" ht="11.1" customHeight="1" x14ac:dyDescent="0.25"/>
    <row r="483" ht="11.1" customHeight="1" x14ac:dyDescent="0.25"/>
    <row r="484" ht="11.1" customHeight="1" x14ac:dyDescent="0.25"/>
    <row r="485" ht="11.1" customHeight="1" x14ac:dyDescent="0.25"/>
    <row r="486" ht="11.1" customHeight="1" x14ac:dyDescent="0.25"/>
    <row r="487" ht="11.1" customHeight="1" x14ac:dyDescent="0.25"/>
    <row r="488" ht="11.1" customHeight="1" x14ac:dyDescent="0.25"/>
    <row r="489" ht="11.1" customHeight="1" x14ac:dyDescent="0.25"/>
    <row r="490" ht="11.1" customHeight="1" x14ac:dyDescent="0.25"/>
    <row r="491" ht="11.1" customHeight="1" x14ac:dyDescent="0.25"/>
    <row r="492" ht="11.1" customHeight="1" x14ac:dyDescent="0.25"/>
    <row r="493" ht="11.1" customHeight="1" x14ac:dyDescent="0.25"/>
    <row r="494" ht="11.1" customHeight="1" x14ac:dyDescent="0.25"/>
    <row r="495" ht="11.1" customHeight="1" x14ac:dyDescent="0.25"/>
    <row r="496" ht="11.1" customHeight="1" x14ac:dyDescent="0.25"/>
    <row r="497" ht="11.1" customHeight="1" x14ac:dyDescent="0.25"/>
    <row r="498" ht="11.1" customHeight="1" x14ac:dyDescent="0.25"/>
    <row r="499" ht="11.1" customHeight="1" x14ac:dyDescent="0.25"/>
    <row r="500" ht="11.1" customHeight="1" x14ac:dyDescent="0.25"/>
    <row r="501" ht="11.1" customHeight="1" x14ac:dyDescent="0.25"/>
    <row r="502" ht="11.1" customHeight="1" x14ac:dyDescent="0.25"/>
    <row r="503" ht="11.1" customHeight="1" x14ac:dyDescent="0.25"/>
    <row r="504" ht="11.1" customHeight="1" x14ac:dyDescent="0.25"/>
    <row r="505" ht="11.1" customHeight="1" x14ac:dyDescent="0.25"/>
    <row r="506" ht="11.1" customHeight="1" x14ac:dyDescent="0.25"/>
    <row r="507" ht="11.1" customHeight="1" x14ac:dyDescent="0.25"/>
    <row r="508" ht="11.1" customHeight="1" x14ac:dyDescent="0.25"/>
    <row r="509" ht="11.1" customHeight="1" x14ac:dyDescent="0.25"/>
    <row r="510" ht="11.1" customHeight="1" x14ac:dyDescent="0.25"/>
    <row r="511" ht="11.1" customHeight="1" x14ac:dyDescent="0.25"/>
    <row r="512" ht="11.1" customHeight="1" x14ac:dyDescent="0.25"/>
    <row r="513" ht="11.1" customHeight="1" x14ac:dyDescent="0.25"/>
    <row r="514" ht="11.1" customHeight="1" x14ac:dyDescent="0.25"/>
    <row r="515" ht="11.1" customHeight="1" x14ac:dyDescent="0.25"/>
    <row r="516" ht="11.1" customHeight="1" x14ac:dyDescent="0.25"/>
    <row r="517" ht="11.1" customHeight="1" x14ac:dyDescent="0.25"/>
    <row r="518" ht="11.1" customHeight="1" x14ac:dyDescent="0.25"/>
    <row r="519" ht="11.1" customHeight="1" x14ac:dyDescent="0.25"/>
    <row r="520" ht="11.1" customHeight="1" x14ac:dyDescent="0.25"/>
    <row r="521" ht="11.1" customHeight="1" x14ac:dyDescent="0.25"/>
    <row r="522" ht="11.1" customHeight="1" x14ac:dyDescent="0.25"/>
    <row r="523" ht="11.1" customHeight="1" x14ac:dyDescent="0.25"/>
    <row r="524" ht="11.1" customHeight="1" x14ac:dyDescent="0.25"/>
    <row r="525" ht="11.1" customHeight="1" x14ac:dyDescent="0.25"/>
    <row r="526" ht="11.1" customHeight="1" x14ac:dyDescent="0.25"/>
    <row r="527" ht="11.1" customHeight="1" x14ac:dyDescent="0.25"/>
    <row r="528" ht="11.1" customHeight="1" x14ac:dyDescent="0.25"/>
    <row r="529" ht="11.1" customHeight="1" x14ac:dyDescent="0.25"/>
    <row r="530" ht="11.1" customHeight="1" x14ac:dyDescent="0.25"/>
    <row r="531" ht="11.1" customHeight="1" x14ac:dyDescent="0.25"/>
    <row r="532" ht="11.1" customHeight="1" x14ac:dyDescent="0.25"/>
    <row r="533" ht="11.1" customHeight="1" x14ac:dyDescent="0.25"/>
    <row r="534" ht="11.1" customHeight="1" x14ac:dyDescent="0.25"/>
    <row r="535" ht="11.1" customHeight="1" x14ac:dyDescent="0.25"/>
    <row r="536" ht="11.1" customHeight="1" x14ac:dyDescent="0.25"/>
    <row r="537" ht="11.1" customHeight="1" x14ac:dyDescent="0.25"/>
    <row r="538" ht="11.1" customHeight="1" x14ac:dyDescent="0.25"/>
    <row r="539" ht="11.1" customHeight="1" x14ac:dyDescent="0.25"/>
    <row r="540" ht="11.1" customHeight="1" x14ac:dyDescent="0.25"/>
    <row r="541" ht="11.1" customHeight="1" x14ac:dyDescent="0.25"/>
    <row r="542" ht="11.1" customHeight="1" x14ac:dyDescent="0.25"/>
    <row r="543" ht="11.1" customHeight="1" x14ac:dyDescent="0.25"/>
    <row r="544" ht="11.1" customHeight="1" x14ac:dyDescent="0.25"/>
    <row r="545" ht="11.1" customHeight="1" x14ac:dyDescent="0.25"/>
    <row r="546" ht="11.1" customHeight="1" x14ac:dyDescent="0.25"/>
    <row r="547" ht="11.1" customHeight="1" x14ac:dyDescent="0.25"/>
    <row r="548" ht="11.1" customHeight="1" x14ac:dyDescent="0.25"/>
    <row r="549" ht="11.1" customHeight="1" x14ac:dyDescent="0.25"/>
    <row r="550" ht="11.1" customHeight="1" x14ac:dyDescent="0.25"/>
    <row r="551" ht="11.1" customHeight="1" x14ac:dyDescent="0.25"/>
    <row r="552" ht="11.1" customHeight="1" x14ac:dyDescent="0.25"/>
    <row r="553" ht="11.1" customHeight="1" x14ac:dyDescent="0.25"/>
    <row r="554" ht="11.1" customHeight="1" x14ac:dyDescent="0.25"/>
    <row r="555" ht="11.1" customHeight="1" x14ac:dyDescent="0.25"/>
    <row r="556" ht="11.1" customHeight="1" x14ac:dyDescent="0.25"/>
    <row r="557" ht="11.1" customHeight="1" x14ac:dyDescent="0.25"/>
    <row r="558" ht="11.1" customHeight="1" x14ac:dyDescent="0.25"/>
    <row r="559" ht="11.1" customHeight="1" x14ac:dyDescent="0.25"/>
    <row r="560" ht="11.1" customHeight="1" x14ac:dyDescent="0.25"/>
    <row r="561" ht="11.1" customHeight="1" x14ac:dyDescent="0.25"/>
    <row r="562" ht="11.1" customHeight="1" x14ac:dyDescent="0.25"/>
    <row r="563" ht="11.1" customHeight="1" x14ac:dyDescent="0.25"/>
    <row r="564" ht="11.1" customHeight="1" x14ac:dyDescent="0.25"/>
    <row r="565" ht="11.1" customHeight="1" x14ac:dyDescent="0.25"/>
    <row r="566" ht="11.1" customHeight="1" x14ac:dyDescent="0.25"/>
    <row r="567" ht="11.1" customHeight="1" x14ac:dyDescent="0.25"/>
    <row r="568" ht="11.1" customHeight="1" x14ac:dyDescent="0.25"/>
    <row r="569" ht="11.1" customHeight="1" x14ac:dyDescent="0.25"/>
    <row r="570" ht="11.1" customHeight="1" x14ac:dyDescent="0.25"/>
    <row r="571" ht="11.1" customHeight="1" x14ac:dyDescent="0.25"/>
    <row r="572" ht="11.1" customHeight="1" x14ac:dyDescent="0.25"/>
    <row r="573" ht="11.1" customHeight="1" x14ac:dyDescent="0.25"/>
    <row r="574" ht="11.1" customHeight="1" x14ac:dyDescent="0.25"/>
    <row r="575" ht="11.1" customHeight="1" x14ac:dyDescent="0.25"/>
    <row r="576" ht="11.1" customHeight="1" x14ac:dyDescent="0.25"/>
    <row r="577" ht="11.1" customHeight="1" x14ac:dyDescent="0.25"/>
    <row r="578" ht="11.1" customHeight="1" x14ac:dyDescent="0.25"/>
    <row r="579" ht="11.1" customHeight="1" x14ac:dyDescent="0.25"/>
    <row r="580" ht="11.1" customHeight="1" x14ac:dyDescent="0.25"/>
    <row r="581" ht="11.1" customHeight="1" x14ac:dyDescent="0.25"/>
    <row r="582" ht="11.1" customHeight="1" x14ac:dyDescent="0.25"/>
    <row r="583" ht="11.1" customHeight="1" x14ac:dyDescent="0.25"/>
    <row r="584" ht="11.1" customHeight="1" x14ac:dyDescent="0.25"/>
    <row r="585" ht="11.1" customHeight="1" x14ac:dyDescent="0.25"/>
    <row r="586" ht="11.1" customHeight="1" x14ac:dyDescent="0.25"/>
    <row r="587" ht="11.1" customHeight="1" x14ac:dyDescent="0.25"/>
    <row r="588" ht="11.1" customHeight="1" x14ac:dyDescent="0.25"/>
    <row r="589" ht="11.1" customHeight="1" x14ac:dyDescent="0.25"/>
    <row r="590" ht="11.1" customHeight="1" x14ac:dyDescent="0.25"/>
    <row r="591" ht="11.1" customHeight="1" x14ac:dyDescent="0.25"/>
    <row r="592" ht="11.1" customHeight="1" x14ac:dyDescent="0.25"/>
    <row r="593" ht="11.1" customHeight="1" x14ac:dyDescent="0.25"/>
    <row r="594" ht="11.1" customHeight="1" x14ac:dyDescent="0.25"/>
    <row r="595" ht="11.1" customHeight="1" x14ac:dyDescent="0.25"/>
    <row r="596" ht="11.1" customHeight="1" x14ac:dyDescent="0.25"/>
    <row r="597" ht="11.1" customHeight="1" x14ac:dyDescent="0.25"/>
    <row r="598" ht="11.1" customHeight="1" x14ac:dyDescent="0.25"/>
    <row r="599" ht="11.1" customHeight="1" x14ac:dyDescent="0.25"/>
    <row r="600" ht="11.1" customHeight="1" x14ac:dyDescent="0.25"/>
    <row r="601" ht="11.1" customHeight="1" x14ac:dyDescent="0.25"/>
    <row r="602" ht="11.1" customHeight="1" x14ac:dyDescent="0.25"/>
    <row r="603" ht="11.1" customHeight="1" x14ac:dyDescent="0.25"/>
    <row r="604" ht="11.1" customHeight="1" x14ac:dyDescent="0.25"/>
    <row r="605" ht="11.1" customHeight="1" x14ac:dyDescent="0.25"/>
    <row r="606" ht="11.1" customHeight="1" x14ac:dyDescent="0.25"/>
    <row r="607" ht="11.1" customHeight="1" x14ac:dyDescent="0.25"/>
    <row r="608" ht="11.1" customHeight="1" x14ac:dyDescent="0.25"/>
    <row r="609" ht="11.1" customHeight="1" x14ac:dyDescent="0.25"/>
    <row r="610" ht="11.1" customHeight="1" x14ac:dyDescent="0.25"/>
    <row r="611" ht="11.1" customHeight="1" x14ac:dyDescent="0.25"/>
    <row r="612" ht="11.1" customHeight="1" x14ac:dyDescent="0.25"/>
    <row r="613" ht="11.1" customHeight="1" x14ac:dyDescent="0.25"/>
    <row r="614" ht="11.1" customHeight="1" x14ac:dyDescent="0.25"/>
    <row r="615" ht="11.1" customHeight="1" x14ac:dyDescent="0.25"/>
    <row r="616" ht="11.1" customHeight="1" x14ac:dyDescent="0.25"/>
    <row r="617" ht="11.1" customHeight="1" x14ac:dyDescent="0.25"/>
    <row r="618" ht="11.1" customHeight="1" x14ac:dyDescent="0.25"/>
    <row r="619" ht="11.1" customHeight="1" x14ac:dyDescent="0.25"/>
    <row r="620" ht="11.1" customHeight="1" x14ac:dyDescent="0.25"/>
    <row r="621" ht="11.1" customHeight="1" x14ac:dyDescent="0.25"/>
    <row r="622" ht="11.1" customHeight="1" x14ac:dyDescent="0.25"/>
    <row r="623" ht="11.1" customHeight="1" x14ac:dyDescent="0.25"/>
    <row r="624" ht="11.1" customHeight="1" x14ac:dyDescent="0.25"/>
    <row r="625" ht="11.1" customHeight="1" x14ac:dyDescent="0.25"/>
    <row r="626" ht="11.1" customHeight="1" x14ac:dyDescent="0.25"/>
    <row r="627" ht="11.1" customHeight="1" x14ac:dyDescent="0.25"/>
    <row r="628" ht="11.1" customHeight="1" x14ac:dyDescent="0.25"/>
    <row r="629" ht="11.1" customHeight="1" x14ac:dyDescent="0.25"/>
    <row r="630" ht="11.1" customHeight="1" x14ac:dyDescent="0.25"/>
    <row r="631" ht="11.1" customHeight="1" x14ac:dyDescent="0.25"/>
    <row r="632" ht="11.1" customHeight="1" x14ac:dyDescent="0.25"/>
    <row r="633" ht="11.1" customHeight="1" x14ac:dyDescent="0.25"/>
    <row r="634" ht="11.1" customHeight="1" x14ac:dyDescent="0.25"/>
    <row r="635" ht="11.1" customHeight="1" x14ac:dyDescent="0.25"/>
    <row r="636" ht="11.1" customHeight="1" x14ac:dyDescent="0.25"/>
    <row r="637" ht="11.1" customHeight="1" x14ac:dyDescent="0.25"/>
    <row r="638" ht="11.1" customHeight="1" x14ac:dyDescent="0.25"/>
    <row r="639" ht="11.1" customHeight="1" x14ac:dyDescent="0.25"/>
    <row r="640" ht="11.1" customHeight="1" x14ac:dyDescent="0.25"/>
    <row r="641" ht="11.1" customHeight="1" x14ac:dyDescent="0.25"/>
    <row r="642" ht="11.1" customHeight="1" x14ac:dyDescent="0.25"/>
    <row r="643" ht="11.1" customHeight="1" x14ac:dyDescent="0.25"/>
    <row r="644" ht="11.1" customHeight="1" x14ac:dyDescent="0.25"/>
    <row r="645" ht="11.1" customHeight="1" x14ac:dyDescent="0.25"/>
    <row r="646" ht="11.1" customHeight="1" x14ac:dyDescent="0.25"/>
    <row r="647" ht="11.1" customHeight="1" x14ac:dyDescent="0.25"/>
    <row r="648" ht="11.1" customHeight="1" x14ac:dyDescent="0.25"/>
    <row r="649" ht="11.1" customHeight="1" x14ac:dyDescent="0.25"/>
    <row r="650" ht="11.1" customHeight="1" x14ac:dyDescent="0.25"/>
    <row r="651" ht="11.1" customHeight="1" x14ac:dyDescent="0.25"/>
    <row r="652" ht="11.1" customHeight="1" x14ac:dyDescent="0.25"/>
    <row r="653" ht="11.1" customHeight="1" x14ac:dyDescent="0.25"/>
    <row r="654" ht="11.1" customHeight="1" x14ac:dyDescent="0.25"/>
    <row r="655" ht="11.1" customHeight="1" x14ac:dyDescent="0.25"/>
    <row r="656" ht="11.1" customHeight="1" x14ac:dyDescent="0.25"/>
    <row r="657" ht="11.1" customHeight="1" x14ac:dyDescent="0.25"/>
    <row r="658" ht="11.1" customHeight="1" x14ac:dyDescent="0.25"/>
    <row r="659" ht="11.1" customHeight="1" x14ac:dyDescent="0.25"/>
    <row r="660" ht="11.1" customHeight="1" x14ac:dyDescent="0.25"/>
    <row r="661" ht="11.1" customHeight="1" x14ac:dyDescent="0.25"/>
    <row r="662" ht="11.1" customHeight="1" x14ac:dyDescent="0.25"/>
    <row r="663" ht="11.1" customHeight="1" x14ac:dyDescent="0.25"/>
    <row r="664" ht="11.1" customHeight="1" x14ac:dyDescent="0.25"/>
    <row r="665" ht="11.1" customHeight="1" x14ac:dyDescent="0.25"/>
    <row r="666" ht="11.1" customHeight="1" x14ac:dyDescent="0.25"/>
    <row r="667" ht="11.1" customHeight="1" x14ac:dyDescent="0.25"/>
    <row r="668" ht="11.1" customHeight="1" x14ac:dyDescent="0.25"/>
    <row r="669" ht="11.1" customHeight="1" x14ac:dyDescent="0.25"/>
    <row r="670" ht="11.1" customHeight="1" x14ac:dyDescent="0.25"/>
    <row r="671" ht="11.1" customHeight="1" x14ac:dyDescent="0.25"/>
    <row r="672" ht="11.1" customHeight="1" x14ac:dyDescent="0.25"/>
    <row r="673" ht="11.1" customHeight="1" x14ac:dyDescent="0.25"/>
    <row r="674" ht="11.1" customHeight="1" x14ac:dyDescent="0.25"/>
    <row r="675" ht="11.1" customHeight="1" x14ac:dyDescent="0.25"/>
    <row r="676" ht="11.1" customHeight="1" x14ac:dyDescent="0.25"/>
    <row r="677" ht="11.1" customHeight="1" x14ac:dyDescent="0.25"/>
    <row r="678" ht="11.1" customHeight="1" x14ac:dyDescent="0.25"/>
    <row r="679" ht="11.1" customHeight="1" x14ac:dyDescent="0.25"/>
    <row r="680" ht="11.1" customHeight="1" x14ac:dyDescent="0.25"/>
    <row r="681" ht="11.1" customHeight="1" x14ac:dyDescent="0.25"/>
    <row r="682" ht="11.1" customHeight="1" x14ac:dyDescent="0.25"/>
    <row r="683" ht="11.1" customHeight="1" x14ac:dyDescent="0.25"/>
    <row r="684" ht="11.1" customHeight="1" x14ac:dyDescent="0.25"/>
    <row r="685" ht="11.1" customHeight="1" x14ac:dyDescent="0.25"/>
    <row r="686" ht="11.1" customHeight="1" x14ac:dyDescent="0.25"/>
    <row r="687" ht="11.1" customHeight="1" x14ac:dyDescent="0.25"/>
    <row r="688" ht="11.1" customHeight="1" x14ac:dyDescent="0.25"/>
    <row r="689" ht="11.1" customHeight="1" x14ac:dyDescent="0.25"/>
    <row r="690" ht="11.1" customHeight="1" x14ac:dyDescent="0.25"/>
    <row r="691" ht="11.1" customHeight="1" x14ac:dyDescent="0.25"/>
    <row r="692" ht="11.1" customHeight="1" x14ac:dyDescent="0.25"/>
    <row r="693" ht="11.1" customHeight="1" x14ac:dyDescent="0.25"/>
    <row r="694" ht="11.1" customHeight="1" x14ac:dyDescent="0.25"/>
    <row r="695" ht="11.1" customHeight="1" x14ac:dyDescent="0.25"/>
    <row r="696" ht="11.1" customHeight="1" x14ac:dyDescent="0.25"/>
    <row r="697" ht="11.1" customHeight="1" x14ac:dyDescent="0.25"/>
    <row r="698" ht="11.1" customHeight="1" x14ac:dyDescent="0.25"/>
    <row r="699" ht="11.1" customHeight="1" x14ac:dyDescent="0.25"/>
    <row r="700" ht="11.1" customHeight="1" x14ac:dyDescent="0.25"/>
    <row r="701" ht="11.1" customHeight="1" x14ac:dyDescent="0.25"/>
    <row r="702" ht="11.1" customHeight="1" x14ac:dyDescent="0.25"/>
    <row r="703" ht="11.1" customHeight="1" x14ac:dyDescent="0.25"/>
    <row r="704" ht="11.1" customHeight="1" x14ac:dyDescent="0.25"/>
    <row r="705" ht="11.1" customHeight="1" x14ac:dyDescent="0.25"/>
    <row r="706" ht="11.1" customHeight="1" x14ac:dyDescent="0.25"/>
    <row r="707" ht="11.1" customHeight="1" x14ac:dyDescent="0.25"/>
    <row r="708" ht="11.1" customHeight="1" x14ac:dyDescent="0.25"/>
    <row r="709" ht="11.1" customHeight="1" x14ac:dyDescent="0.25"/>
    <row r="710" ht="11.1" customHeight="1" x14ac:dyDescent="0.25"/>
    <row r="711" ht="11.1" customHeight="1" x14ac:dyDescent="0.25"/>
    <row r="712" ht="11.1" customHeight="1" x14ac:dyDescent="0.25"/>
    <row r="713" ht="11.1" customHeight="1" x14ac:dyDescent="0.25"/>
    <row r="714" ht="11.1" customHeight="1" x14ac:dyDescent="0.25"/>
    <row r="715" ht="11.1" customHeight="1" x14ac:dyDescent="0.25"/>
    <row r="716" ht="11.1" customHeight="1" x14ac:dyDescent="0.25"/>
    <row r="717" ht="11.1" customHeight="1" x14ac:dyDescent="0.25"/>
    <row r="718" ht="11.1" customHeight="1" x14ac:dyDescent="0.25"/>
    <row r="719" ht="11.1" customHeight="1" x14ac:dyDescent="0.25"/>
    <row r="720" ht="11.1" customHeight="1" x14ac:dyDescent="0.25"/>
    <row r="721" ht="11.1" customHeight="1" x14ac:dyDescent="0.25"/>
    <row r="722" ht="11.1" customHeight="1" x14ac:dyDescent="0.25"/>
    <row r="723" ht="11.1" customHeight="1" x14ac:dyDescent="0.25"/>
    <row r="724" ht="11.1" customHeight="1" x14ac:dyDescent="0.25"/>
    <row r="725" ht="11.1" customHeight="1" x14ac:dyDescent="0.25"/>
    <row r="726" ht="11.1" customHeight="1" x14ac:dyDescent="0.25"/>
    <row r="727" ht="11.1" customHeight="1" x14ac:dyDescent="0.25"/>
    <row r="728" ht="11.1" customHeight="1" x14ac:dyDescent="0.25"/>
    <row r="729" ht="11.1" customHeight="1" x14ac:dyDescent="0.25"/>
    <row r="730" ht="11.1" customHeight="1" x14ac:dyDescent="0.25"/>
    <row r="731" ht="11.1" customHeight="1" x14ac:dyDescent="0.25"/>
    <row r="732" ht="11.1" customHeight="1" x14ac:dyDescent="0.25"/>
    <row r="733" ht="11.1" customHeight="1" x14ac:dyDescent="0.25"/>
    <row r="734" ht="11.1" customHeight="1" x14ac:dyDescent="0.25"/>
    <row r="735" ht="11.1" customHeight="1" x14ac:dyDescent="0.25"/>
    <row r="736" ht="11.1" customHeight="1" x14ac:dyDescent="0.25"/>
    <row r="737" ht="11.1" customHeight="1" x14ac:dyDescent="0.25"/>
    <row r="738" ht="11.1" customHeight="1" x14ac:dyDescent="0.25"/>
    <row r="739" ht="11.1" customHeight="1" x14ac:dyDescent="0.25"/>
    <row r="740" ht="11.1" customHeight="1" x14ac:dyDescent="0.25"/>
    <row r="741" ht="11.1" customHeight="1" x14ac:dyDescent="0.25"/>
    <row r="742" ht="11.1" customHeight="1" x14ac:dyDescent="0.25"/>
    <row r="743" ht="11.1" customHeight="1" x14ac:dyDescent="0.25"/>
    <row r="744" ht="11.1" customHeight="1" x14ac:dyDescent="0.25"/>
    <row r="745" ht="11.1" customHeight="1" x14ac:dyDescent="0.25"/>
    <row r="746" ht="11.1" customHeight="1" x14ac:dyDescent="0.25"/>
    <row r="747" ht="11.1" customHeight="1" x14ac:dyDescent="0.25"/>
    <row r="748" ht="11.1" customHeight="1" x14ac:dyDescent="0.25"/>
    <row r="749" ht="11.1" customHeight="1" x14ac:dyDescent="0.25"/>
    <row r="750" ht="11.1" customHeight="1" x14ac:dyDescent="0.25"/>
    <row r="751" ht="11.1" customHeight="1" x14ac:dyDescent="0.25"/>
    <row r="752" ht="11.1" customHeight="1" x14ac:dyDescent="0.25"/>
    <row r="753" ht="11.1" customHeight="1" x14ac:dyDescent="0.25"/>
    <row r="754" ht="11.1" customHeight="1" x14ac:dyDescent="0.25"/>
    <row r="755" ht="11.1" customHeight="1" x14ac:dyDescent="0.25"/>
    <row r="756" ht="11.1" customHeight="1" x14ac:dyDescent="0.25"/>
    <row r="757" ht="11.1" customHeight="1" x14ac:dyDescent="0.25"/>
    <row r="758" ht="11.1" customHeight="1" x14ac:dyDescent="0.25"/>
    <row r="759" ht="11.1" customHeight="1" x14ac:dyDescent="0.25"/>
    <row r="760" ht="11.1" customHeight="1" x14ac:dyDescent="0.25"/>
    <row r="761" ht="11.1" customHeight="1" x14ac:dyDescent="0.25"/>
    <row r="762" ht="11.1" customHeight="1" x14ac:dyDescent="0.25"/>
    <row r="763" ht="11.1" customHeight="1" x14ac:dyDescent="0.25"/>
    <row r="764" ht="11.1" customHeight="1" x14ac:dyDescent="0.25"/>
    <row r="765" ht="11.1" customHeight="1" x14ac:dyDescent="0.25"/>
    <row r="766" ht="11.1" customHeight="1" x14ac:dyDescent="0.25"/>
    <row r="767" ht="11.1" customHeight="1" x14ac:dyDescent="0.25"/>
    <row r="768" ht="11.1" customHeight="1" x14ac:dyDescent="0.25"/>
    <row r="769" ht="11.1" customHeight="1" x14ac:dyDescent="0.25"/>
    <row r="770" ht="11.1" customHeight="1" x14ac:dyDescent="0.25"/>
    <row r="771" ht="11.1" customHeight="1" x14ac:dyDescent="0.25"/>
    <row r="772" ht="11.1" customHeight="1" x14ac:dyDescent="0.25"/>
    <row r="773" ht="11.1" customHeight="1" x14ac:dyDescent="0.25"/>
    <row r="774" ht="11.1" customHeight="1" x14ac:dyDescent="0.25"/>
    <row r="775" ht="11.1" customHeight="1" x14ac:dyDescent="0.25"/>
    <row r="776" ht="11.1" customHeight="1" x14ac:dyDescent="0.25"/>
    <row r="777" ht="11.1" customHeight="1" x14ac:dyDescent="0.25"/>
    <row r="778" ht="11.1" customHeight="1" x14ac:dyDescent="0.25"/>
    <row r="779" ht="11.1" customHeight="1" x14ac:dyDescent="0.25"/>
    <row r="780" ht="11.1" customHeight="1" x14ac:dyDescent="0.25"/>
    <row r="781" ht="11.1" customHeight="1" x14ac:dyDescent="0.25"/>
    <row r="782" ht="11.1" customHeight="1" x14ac:dyDescent="0.25"/>
    <row r="783" ht="11.1" customHeight="1" x14ac:dyDescent="0.25"/>
    <row r="784" ht="11.1" customHeight="1" x14ac:dyDescent="0.25"/>
    <row r="785" ht="11.1" customHeight="1" x14ac:dyDescent="0.25"/>
    <row r="786" ht="11.1" customHeight="1" x14ac:dyDescent="0.25"/>
    <row r="787" ht="11.1" customHeight="1" x14ac:dyDescent="0.25"/>
    <row r="788" ht="11.1" customHeight="1" x14ac:dyDescent="0.25"/>
    <row r="789" ht="11.1" customHeight="1" x14ac:dyDescent="0.25"/>
    <row r="790" ht="11.1" customHeight="1" x14ac:dyDescent="0.25"/>
    <row r="791" ht="11.1" customHeight="1" x14ac:dyDescent="0.25"/>
    <row r="792" ht="11.1" customHeight="1" x14ac:dyDescent="0.25"/>
    <row r="793" ht="11.1" customHeight="1" x14ac:dyDescent="0.25"/>
    <row r="794" ht="11.1" customHeight="1" x14ac:dyDescent="0.25"/>
    <row r="795" ht="11.1" customHeight="1" x14ac:dyDescent="0.25"/>
    <row r="796" ht="11.1" customHeight="1" x14ac:dyDescent="0.25"/>
    <row r="797" ht="11.1" customHeight="1" x14ac:dyDescent="0.25"/>
    <row r="798" ht="11.1" customHeight="1" x14ac:dyDescent="0.25"/>
    <row r="799" ht="11.1" customHeight="1" x14ac:dyDescent="0.25"/>
    <row r="800" ht="11.1" customHeight="1" x14ac:dyDescent="0.25"/>
    <row r="801" ht="11.1" customHeight="1" x14ac:dyDescent="0.25"/>
    <row r="802" ht="11.1" customHeight="1" x14ac:dyDescent="0.25"/>
    <row r="803" ht="11.1" customHeight="1" x14ac:dyDescent="0.25"/>
    <row r="804" ht="11.1" customHeight="1" x14ac:dyDescent="0.25"/>
    <row r="805" ht="11.1" customHeight="1" x14ac:dyDescent="0.25"/>
    <row r="806" ht="11.1" customHeight="1" x14ac:dyDescent="0.25"/>
    <row r="807" ht="11.1" customHeight="1" x14ac:dyDescent="0.25"/>
    <row r="808" ht="11.1" customHeight="1" x14ac:dyDescent="0.25"/>
    <row r="809" ht="11.1" customHeight="1" x14ac:dyDescent="0.25"/>
    <row r="810" ht="11.1" customHeight="1" x14ac:dyDescent="0.25"/>
    <row r="811" ht="11.1" customHeight="1" x14ac:dyDescent="0.25"/>
    <row r="812" ht="11.1" customHeight="1" x14ac:dyDescent="0.25"/>
    <row r="813" ht="11.1" customHeight="1" x14ac:dyDescent="0.25"/>
    <row r="814" ht="11.1" customHeight="1" x14ac:dyDescent="0.25"/>
    <row r="815" ht="11.1" customHeight="1" x14ac:dyDescent="0.25"/>
    <row r="816" ht="11.1" customHeight="1" x14ac:dyDescent="0.25"/>
    <row r="817" ht="11.1" customHeight="1" x14ac:dyDescent="0.25"/>
    <row r="818" ht="11.1" customHeight="1" x14ac:dyDescent="0.25"/>
    <row r="819" ht="11.1" customHeight="1" x14ac:dyDescent="0.25"/>
    <row r="820" ht="11.1" customHeight="1" x14ac:dyDescent="0.25"/>
    <row r="821" ht="11.1" customHeight="1" x14ac:dyDescent="0.25"/>
    <row r="822" ht="11.1" customHeight="1" x14ac:dyDescent="0.25"/>
    <row r="823" ht="11.1" customHeight="1" x14ac:dyDescent="0.25"/>
    <row r="824" ht="11.1" customHeight="1" x14ac:dyDescent="0.25"/>
    <row r="825" ht="11.1" customHeight="1" x14ac:dyDescent="0.25"/>
    <row r="826" ht="11.1" customHeight="1" x14ac:dyDescent="0.25"/>
    <row r="827" ht="11.1" customHeight="1" x14ac:dyDescent="0.25"/>
    <row r="828" ht="11.1" customHeight="1" x14ac:dyDescent="0.25"/>
    <row r="829" ht="11.1" customHeight="1" x14ac:dyDescent="0.25"/>
    <row r="830" ht="11.1" customHeight="1" x14ac:dyDescent="0.25"/>
    <row r="831" ht="11.1" customHeight="1" x14ac:dyDescent="0.25"/>
    <row r="832" ht="11.1" customHeight="1" x14ac:dyDescent="0.25"/>
    <row r="833" ht="11.1" customHeight="1" x14ac:dyDescent="0.25"/>
    <row r="834" ht="11.1" customHeight="1" x14ac:dyDescent="0.25"/>
    <row r="835" ht="11.1" customHeight="1" x14ac:dyDescent="0.25"/>
    <row r="836" ht="11.1" customHeight="1" x14ac:dyDescent="0.25"/>
    <row r="837" ht="11.1" customHeight="1" x14ac:dyDescent="0.25"/>
    <row r="838" ht="11.1" customHeight="1" x14ac:dyDescent="0.25"/>
    <row r="839" ht="11.1" customHeight="1" x14ac:dyDescent="0.25"/>
    <row r="840" ht="11.1" customHeight="1" x14ac:dyDescent="0.25"/>
    <row r="841" ht="11.1" customHeight="1" x14ac:dyDescent="0.25"/>
    <row r="842" ht="11.1" customHeight="1" x14ac:dyDescent="0.25"/>
    <row r="843" ht="11.1" customHeight="1" x14ac:dyDescent="0.25"/>
    <row r="844" ht="11.1" customHeight="1" x14ac:dyDescent="0.25"/>
    <row r="845" ht="11.1" customHeight="1" x14ac:dyDescent="0.25"/>
    <row r="846" ht="11.1" customHeight="1" x14ac:dyDescent="0.25"/>
    <row r="847" ht="11.1" customHeight="1" x14ac:dyDescent="0.25"/>
    <row r="848" ht="11.1" customHeight="1" x14ac:dyDescent="0.25"/>
    <row r="849" ht="11.1" customHeight="1" x14ac:dyDescent="0.25"/>
    <row r="850" ht="11.1" customHeight="1" x14ac:dyDescent="0.25"/>
    <row r="851" ht="11.1" customHeight="1" x14ac:dyDescent="0.25"/>
    <row r="852" ht="11.1" customHeight="1" x14ac:dyDescent="0.25"/>
    <row r="853" ht="11.1" customHeight="1" x14ac:dyDescent="0.25"/>
    <row r="854" ht="11.1" customHeight="1" x14ac:dyDescent="0.25"/>
    <row r="855" ht="11.1" customHeight="1" x14ac:dyDescent="0.25"/>
    <row r="856" ht="11.1" customHeight="1" x14ac:dyDescent="0.25"/>
    <row r="857" ht="11.1" customHeight="1" x14ac:dyDescent="0.25"/>
    <row r="858" ht="11.1" customHeight="1" x14ac:dyDescent="0.25"/>
    <row r="859" ht="11.1" customHeight="1" x14ac:dyDescent="0.25"/>
    <row r="860" ht="11.1" customHeight="1" x14ac:dyDescent="0.25"/>
    <row r="861" ht="11.1" customHeight="1" x14ac:dyDescent="0.25"/>
    <row r="862" ht="11.1" customHeight="1" x14ac:dyDescent="0.25"/>
    <row r="863" ht="11.1" customHeight="1" x14ac:dyDescent="0.25"/>
    <row r="864" ht="11.1" customHeight="1" x14ac:dyDescent="0.25"/>
    <row r="865" ht="11.1" customHeight="1" x14ac:dyDescent="0.25"/>
    <row r="866" ht="11.1" customHeight="1" x14ac:dyDescent="0.25"/>
    <row r="867" ht="11.1" customHeight="1" x14ac:dyDescent="0.25"/>
    <row r="868" ht="11.1" customHeight="1" x14ac:dyDescent="0.25"/>
    <row r="869" ht="11.1" customHeight="1" x14ac:dyDescent="0.25"/>
    <row r="870" ht="11.1" customHeight="1" x14ac:dyDescent="0.25"/>
    <row r="871" ht="11.1" customHeight="1" x14ac:dyDescent="0.25"/>
    <row r="872" ht="11.1" customHeight="1" x14ac:dyDescent="0.25"/>
    <row r="873" ht="11.1" customHeight="1" x14ac:dyDescent="0.25"/>
    <row r="874" ht="11.1" customHeight="1" x14ac:dyDescent="0.25"/>
    <row r="875" ht="11.1" customHeight="1" x14ac:dyDescent="0.25"/>
    <row r="876" ht="11.1" customHeight="1" x14ac:dyDescent="0.25"/>
    <row r="877" ht="11.1" customHeight="1" x14ac:dyDescent="0.25"/>
    <row r="878" ht="11.1" customHeight="1" x14ac:dyDescent="0.25"/>
    <row r="879" ht="11.1" customHeight="1" x14ac:dyDescent="0.25"/>
    <row r="880" ht="11.1" customHeight="1" x14ac:dyDescent="0.25"/>
    <row r="881" ht="11.1" customHeight="1" x14ac:dyDescent="0.25"/>
    <row r="882" ht="11.1" customHeight="1" x14ac:dyDescent="0.25"/>
    <row r="883" ht="11.1" customHeight="1" x14ac:dyDescent="0.25"/>
    <row r="884" ht="11.1" customHeight="1" x14ac:dyDescent="0.25"/>
    <row r="885" ht="11.1" customHeight="1" x14ac:dyDescent="0.25"/>
    <row r="886" ht="11.1" customHeight="1" x14ac:dyDescent="0.25"/>
    <row r="887" ht="11.1" customHeight="1" x14ac:dyDescent="0.25"/>
    <row r="888" ht="11.1" customHeight="1" x14ac:dyDescent="0.25"/>
    <row r="889" ht="11.1" customHeight="1" x14ac:dyDescent="0.25"/>
    <row r="890" ht="11.1" customHeight="1" x14ac:dyDescent="0.25"/>
    <row r="891" ht="11.1" customHeight="1" x14ac:dyDescent="0.25"/>
    <row r="892" ht="11.1" customHeight="1" x14ac:dyDescent="0.25"/>
    <row r="893" ht="11.1" customHeight="1" x14ac:dyDescent="0.25"/>
    <row r="894" ht="11.1" customHeight="1" x14ac:dyDescent="0.25"/>
    <row r="895" ht="11.1" customHeight="1" x14ac:dyDescent="0.25"/>
    <row r="896" ht="11.1" customHeight="1" x14ac:dyDescent="0.25"/>
    <row r="897" ht="11.1" customHeight="1" x14ac:dyDescent="0.25"/>
    <row r="898" ht="11.1" customHeight="1" x14ac:dyDescent="0.25"/>
    <row r="899" ht="11.1" customHeight="1" x14ac:dyDescent="0.25"/>
    <row r="900" ht="11.1" customHeight="1" x14ac:dyDescent="0.25"/>
    <row r="901" ht="11.1" customHeight="1" x14ac:dyDescent="0.25"/>
    <row r="902" ht="11.1" customHeight="1" x14ac:dyDescent="0.25"/>
    <row r="903" ht="11.1" customHeight="1" x14ac:dyDescent="0.25"/>
    <row r="904" ht="11.1" customHeight="1" x14ac:dyDescent="0.25"/>
    <row r="905" ht="11.1" customHeight="1" x14ac:dyDescent="0.25"/>
    <row r="906" ht="11.1" customHeight="1" x14ac:dyDescent="0.25"/>
    <row r="907" ht="11.1" customHeight="1" x14ac:dyDescent="0.25"/>
    <row r="908" ht="11.1" customHeight="1" x14ac:dyDescent="0.25"/>
    <row r="909" ht="11.1" customHeight="1" x14ac:dyDescent="0.25"/>
    <row r="910" ht="11.1" customHeight="1" x14ac:dyDescent="0.25"/>
    <row r="911" ht="11.1" customHeight="1" x14ac:dyDescent="0.25"/>
    <row r="912" ht="11.1" customHeight="1" x14ac:dyDescent="0.25"/>
    <row r="913" ht="11.1" customHeight="1" x14ac:dyDescent="0.25"/>
    <row r="914" ht="11.1" customHeight="1" x14ac:dyDescent="0.25"/>
    <row r="915" ht="11.1" customHeight="1" x14ac:dyDescent="0.25"/>
    <row r="916" ht="11.1" customHeight="1" x14ac:dyDescent="0.25"/>
    <row r="917" ht="11.1" customHeight="1" x14ac:dyDescent="0.25"/>
    <row r="918" ht="11.1" customHeight="1" x14ac:dyDescent="0.25"/>
    <row r="919" ht="11.1" customHeight="1" x14ac:dyDescent="0.25"/>
    <row r="920" ht="11.1" customHeight="1" x14ac:dyDescent="0.25"/>
    <row r="921" ht="11.1" customHeight="1" x14ac:dyDescent="0.25"/>
    <row r="922" ht="11.1" customHeight="1" x14ac:dyDescent="0.25"/>
    <row r="923" ht="11.1" customHeight="1" x14ac:dyDescent="0.25"/>
    <row r="924" ht="11.1" customHeight="1" x14ac:dyDescent="0.25"/>
    <row r="925" ht="11.1" customHeight="1" x14ac:dyDescent="0.25"/>
    <row r="926" ht="11.1" customHeight="1" x14ac:dyDescent="0.25"/>
    <row r="927" ht="11.1" customHeight="1" x14ac:dyDescent="0.25"/>
    <row r="928" ht="11.1" customHeight="1" x14ac:dyDescent="0.25"/>
    <row r="929" ht="11.1" customHeight="1" x14ac:dyDescent="0.25"/>
    <row r="930" ht="11.1" customHeight="1" x14ac:dyDescent="0.25"/>
    <row r="931" ht="11.1" customHeight="1" x14ac:dyDescent="0.25"/>
    <row r="932" ht="11.1" customHeight="1" x14ac:dyDescent="0.25"/>
    <row r="933" ht="11.1" customHeight="1" x14ac:dyDescent="0.25"/>
    <row r="934" ht="11.1" customHeight="1" x14ac:dyDescent="0.25"/>
    <row r="935" ht="11.1" customHeight="1" x14ac:dyDescent="0.25"/>
    <row r="936" ht="11.1" customHeight="1" x14ac:dyDescent="0.25"/>
    <row r="937" ht="11.1" customHeight="1" x14ac:dyDescent="0.25"/>
    <row r="938" ht="11.1" customHeight="1" x14ac:dyDescent="0.25"/>
    <row r="939" ht="11.1" customHeight="1" x14ac:dyDescent="0.25"/>
    <row r="940" ht="11.1" customHeight="1" x14ac:dyDescent="0.25"/>
    <row r="941" ht="11.1" customHeight="1" x14ac:dyDescent="0.25"/>
    <row r="942" ht="11.1" customHeight="1" x14ac:dyDescent="0.25"/>
    <row r="943" ht="11.1" customHeight="1" x14ac:dyDescent="0.25"/>
    <row r="944" ht="11.1" customHeight="1" x14ac:dyDescent="0.25"/>
    <row r="945" ht="11.1" customHeight="1" x14ac:dyDescent="0.25"/>
    <row r="946" ht="11.1" customHeight="1" x14ac:dyDescent="0.25"/>
    <row r="947" ht="11.1" customHeight="1" x14ac:dyDescent="0.25"/>
    <row r="948" ht="11.1" customHeight="1" x14ac:dyDescent="0.25"/>
    <row r="949" ht="11.1" customHeight="1" x14ac:dyDescent="0.25"/>
    <row r="950" ht="11.1" customHeight="1" x14ac:dyDescent="0.25"/>
    <row r="951" ht="11.1" customHeight="1" x14ac:dyDescent="0.25"/>
    <row r="952" ht="11.1" customHeight="1" x14ac:dyDescent="0.25"/>
    <row r="953" ht="11.1" customHeight="1" x14ac:dyDescent="0.25"/>
    <row r="954" ht="11.1" customHeight="1" x14ac:dyDescent="0.25"/>
    <row r="955" ht="11.1" customHeight="1" x14ac:dyDescent="0.25"/>
    <row r="956" ht="11.1" customHeight="1" x14ac:dyDescent="0.25"/>
    <row r="957" ht="11.1" customHeight="1" x14ac:dyDescent="0.25"/>
    <row r="958" ht="11.1" customHeight="1" x14ac:dyDescent="0.25"/>
    <row r="959" ht="11.1" customHeight="1" x14ac:dyDescent="0.25"/>
    <row r="960" ht="11.1" customHeight="1" x14ac:dyDescent="0.25"/>
    <row r="961" ht="11.1" customHeight="1" x14ac:dyDescent="0.25"/>
    <row r="962" ht="11.1" customHeight="1" x14ac:dyDescent="0.25"/>
    <row r="963" ht="11.1" customHeight="1" x14ac:dyDescent="0.25"/>
    <row r="964" ht="11.1" customHeight="1" x14ac:dyDescent="0.25"/>
    <row r="965" ht="11.1" customHeight="1" x14ac:dyDescent="0.25"/>
    <row r="966" ht="11.1" customHeight="1" x14ac:dyDescent="0.25"/>
    <row r="967" ht="11.1" customHeight="1" x14ac:dyDescent="0.25"/>
    <row r="968" ht="11.1" customHeight="1" x14ac:dyDescent="0.25"/>
    <row r="969" ht="11.1" customHeight="1" x14ac:dyDescent="0.25"/>
    <row r="970" ht="11.1" customHeight="1" x14ac:dyDescent="0.25"/>
    <row r="971" ht="11.1" customHeight="1" x14ac:dyDescent="0.25"/>
    <row r="972" ht="11.1" customHeight="1" x14ac:dyDescent="0.25"/>
    <row r="973" ht="11.1" customHeight="1" x14ac:dyDescent="0.25"/>
    <row r="974" ht="11.1" customHeight="1" x14ac:dyDescent="0.25"/>
    <row r="975" ht="11.1" customHeight="1" x14ac:dyDescent="0.25"/>
    <row r="976" ht="11.1" customHeight="1" x14ac:dyDescent="0.25"/>
    <row r="977" ht="11.1" customHeight="1" x14ac:dyDescent="0.25"/>
    <row r="978" ht="11.1" customHeight="1" x14ac:dyDescent="0.25"/>
    <row r="979" ht="11.1" customHeight="1" x14ac:dyDescent="0.25"/>
    <row r="980" ht="11.1" customHeight="1" x14ac:dyDescent="0.25"/>
    <row r="981" ht="11.1" customHeight="1" x14ac:dyDescent="0.25"/>
    <row r="982" ht="11.1" customHeight="1" x14ac:dyDescent="0.25"/>
    <row r="983" ht="11.1" customHeight="1" x14ac:dyDescent="0.25"/>
    <row r="984" ht="11.1" customHeight="1" x14ac:dyDescent="0.25"/>
    <row r="985" ht="11.1" customHeight="1" x14ac:dyDescent="0.25"/>
    <row r="986" ht="11.1" customHeight="1" x14ac:dyDescent="0.25"/>
    <row r="987" ht="11.1" customHeight="1" x14ac:dyDescent="0.25"/>
    <row r="988" ht="11.1" customHeight="1" x14ac:dyDescent="0.25"/>
    <row r="989" ht="11.1" customHeight="1" x14ac:dyDescent="0.25"/>
    <row r="990" ht="11.1" customHeight="1" x14ac:dyDescent="0.25"/>
    <row r="991" ht="11.1" customHeight="1" x14ac:dyDescent="0.25"/>
    <row r="992" ht="11.1" customHeight="1" x14ac:dyDescent="0.25"/>
    <row r="993" ht="11.1" customHeight="1" x14ac:dyDescent="0.25"/>
    <row r="994" ht="11.1" customHeight="1" x14ac:dyDescent="0.25"/>
    <row r="995" ht="11.1" customHeight="1" x14ac:dyDescent="0.25"/>
    <row r="996" ht="11.1" customHeight="1" x14ac:dyDescent="0.25"/>
    <row r="997" ht="11.1" customHeight="1" x14ac:dyDescent="0.25"/>
    <row r="998" ht="11.1" customHeight="1" x14ac:dyDescent="0.25"/>
    <row r="999" ht="11.1" customHeight="1" x14ac:dyDescent="0.25"/>
    <row r="1000" ht="11.1" customHeight="1" x14ac:dyDescent="0.25"/>
    <row r="1001" ht="11.1" customHeight="1" x14ac:dyDescent="0.25"/>
    <row r="1002" ht="11.1" customHeight="1" x14ac:dyDescent="0.25"/>
    <row r="1003" ht="11.1" customHeight="1" x14ac:dyDescent="0.25"/>
    <row r="1004" ht="11.1" customHeight="1" x14ac:dyDescent="0.25"/>
    <row r="1005" ht="11.1" customHeight="1" x14ac:dyDescent="0.25"/>
    <row r="1006" ht="11.1" customHeight="1" x14ac:dyDescent="0.25"/>
    <row r="1007" ht="11.1" customHeight="1" x14ac:dyDescent="0.25"/>
    <row r="1008" ht="11.1" customHeight="1" x14ac:dyDescent="0.25"/>
    <row r="1009" ht="11.1" customHeight="1" x14ac:dyDescent="0.25"/>
    <row r="1010" ht="11.1" customHeight="1" x14ac:dyDescent="0.25"/>
    <row r="1011" ht="11.1" customHeight="1" x14ac:dyDescent="0.25"/>
    <row r="1012" ht="11.1" customHeight="1" x14ac:dyDescent="0.25"/>
    <row r="1013" ht="11.1" customHeight="1" x14ac:dyDescent="0.25"/>
    <row r="1014" ht="11.1" customHeight="1" x14ac:dyDescent="0.25"/>
    <row r="1015" ht="11.1" customHeight="1" x14ac:dyDescent="0.25"/>
    <row r="1016" ht="11.1" customHeight="1" x14ac:dyDescent="0.25"/>
    <row r="1017" ht="11.1" customHeight="1" x14ac:dyDescent="0.25"/>
    <row r="1018" ht="11.1" customHeight="1" x14ac:dyDescent="0.25"/>
    <row r="1019" ht="11.1" customHeight="1" x14ac:dyDescent="0.25"/>
    <row r="1020" ht="11.1" customHeight="1" x14ac:dyDescent="0.25"/>
    <row r="1021" ht="11.1" customHeight="1" x14ac:dyDescent="0.25"/>
    <row r="1022" ht="11.1" customHeight="1" x14ac:dyDescent="0.25"/>
    <row r="1023" ht="11.1" customHeight="1" x14ac:dyDescent="0.25"/>
    <row r="1024" ht="11.1" customHeight="1" x14ac:dyDescent="0.25"/>
    <row r="1025" ht="11.1" customHeight="1" x14ac:dyDescent="0.25"/>
    <row r="1026" ht="11.1" customHeight="1" x14ac:dyDescent="0.25"/>
    <row r="1027" ht="11.1" customHeight="1" x14ac:dyDescent="0.25"/>
    <row r="1028" ht="11.1" customHeight="1" x14ac:dyDescent="0.25"/>
    <row r="1029" ht="11.1" customHeight="1" x14ac:dyDescent="0.25"/>
    <row r="1030" ht="11.1" customHeight="1" x14ac:dyDescent="0.25"/>
    <row r="1031" ht="11.1" customHeight="1" x14ac:dyDescent="0.25"/>
    <row r="1032" ht="11.1" customHeight="1" x14ac:dyDescent="0.25"/>
    <row r="1033" ht="11.1" customHeight="1" x14ac:dyDescent="0.25"/>
    <row r="1034" ht="11.1" customHeight="1" x14ac:dyDescent="0.25"/>
    <row r="1035" ht="11.1" customHeight="1" x14ac:dyDescent="0.25"/>
    <row r="1036" ht="11.1" customHeight="1" x14ac:dyDescent="0.25"/>
    <row r="1037" ht="11.1" customHeight="1" x14ac:dyDescent="0.25"/>
    <row r="1038" ht="11.1" customHeight="1" x14ac:dyDescent="0.25"/>
    <row r="1039" ht="11.1" customHeight="1" x14ac:dyDescent="0.25"/>
    <row r="1040" ht="11.1" customHeight="1" x14ac:dyDescent="0.25"/>
    <row r="1041" ht="11.1" customHeight="1" x14ac:dyDescent="0.25"/>
    <row r="1042" ht="11.1" customHeight="1" x14ac:dyDescent="0.25"/>
    <row r="1043" ht="11.1" customHeight="1" x14ac:dyDescent="0.25"/>
    <row r="1044" ht="11.1" customHeight="1" x14ac:dyDescent="0.25"/>
    <row r="1045" ht="11.1" customHeight="1" x14ac:dyDescent="0.25"/>
    <row r="1046" ht="11.1" customHeight="1" x14ac:dyDescent="0.25"/>
    <row r="1047" ht="11.1" customHeight="1" x14ac:dyDescent="0.25"/>
    <row r="1048" ht="11.1" customHeight="1" x14ac:dyDescent="0.25"/>
    <row r="1049" ht="11.1" customHeight="1" x14ac:dyDescent="0.25"/>
    <row r="1050" ht="11.1" customHeight="1" x14ac:dyDescent="0.25"/>
    <row r="1051" ht="11.1" customHeight="1" x14ac:dyDescent="0.25"/>
    <row r="1052" ht="11.1" customHeight="1" x14ac:dyDescent="0.25"/>
    <row r="1053" ht="11.1" customHeight="1" x14ac:dyDescent="0.25"/>
    <row r="1054" ht="11.1" customHeight="1" x14ac:dyDescent="0.25"/>
    <row r="1055" ht="11.1" customHeight="1" x14ac:dyDescent="0.25"/>
    <row r="1056" ht="11.1" customHeight="1" x14ac:dyDescent="0.25"/>
    <row r="1057" ht="11.1" customHeight="1" x14ac:dyDescent="0.25"/>
    <row r="1058" ht="11.1" customHeight="1" x14ac:dyDescent="0.25"/>
    <row r="1059" ht="11.1" customHeight="1" x14ac:dyDescent="0.25"/>
    <row r="1060" ht="11.1" customHeight="1" x14ac:dyDescent="0.25"/>
    <row r="1061" ht="11.1" customHeight="1" x14ac:dyDescent="0.25"/>
    <row r="1062" ht="11.1" customHeight="1" x14ac:dyDescent="0.25"/>
    <row r="1063" ht="11.1" customHeight="1" x14ac:dyDescent="0.25"/>
    <row r="1064" ht="11.1" customHeight="1" x14ac:dyDescent="0.25"/>
    <row r="1065" ht="11.1" customHeight="1" x14ac:dyDescent="0.25"/>
    <row r="1066" ht="11.1" customHeight="1" x14ac:dyDescent="0.25"/>
    <row r="1067" ht="11.1" customHeight="1" x14ac:dyDescent="0.25"/>
    <row r="1068" ht="11.1" customHeight="1" x14ac:dyDescent="0.25"/>
    <row r="1069" ht="11.1" customHeight="1" x14ac:dyDescent="0.25"/>
    <row r="1070" ht="11.1" customHeight="1" x14ac:dyDescent="0.25"/>
    <row r="1071" ht="11.1" customHeight="1" x14ac:dyDescent="0.25"/>
    <row r="1072" ht="11.1" customHeight="1" x14ac:dyDescent="0.25"/>
    <row r="1073" ht="11.1" customHeight="1" x14ac:dyDescent="0.25"/>
    <row r="1074" ht="11.1" customHeight="1" x14ac:dyDescent="0.25"/>
    <row r="1075" ht="11.1" customHeight="1" x14ac:dyDescent="0.25"/>
    <row r="1076" ht="11.1" customHeight="1" x14ac:dyDescent="0.25"/>
    <row r="1077" ht="11.1" customHeight="1" x14ac:dyDescent="0.25"/>
    <row r="1078" ht="11.1" customHeight="1" x14ac:dyDescent="0.25"/>
    <row r="1079" ht="11.1" customHeight="1" x14ac:dyDescent="0.25"/>
    <row r="1080" ht="11.1" customHeight="1" x14ac:dyDescent="0.25"/>
    <row r="1081" ht="11.1" customHeight="1" x14ac:dyDescent="0.25"/>
    <row r="1082" ht="11.1" customHeight="1" x14ac:dyDescent="0.25"/>
    <row r="1083" ht="11.1" customHeight="1" x14ac:dyDescent="0.25"/>
    <row r="1084" ht="11.1" customHeight="1" x14ac:dyDescent="0.25"/>
    <row r="1085" ht="11.1" customHeight="1" x14ac:dyDescent="0.25"/>
    <row r="1086" ht="11.1" customHeight="1" x14ac:dyDescent="0.25"/>
    <row r="1087" ht="11.1" customHeight="1" x14ac:dyDescent="0.25"/>
    <row r="1088" ht="11.1" customHeight="1" x14ac:dyDescent="0.25"/>
    <row r="1089" ht="11.1" customHeight="1" x14ac:dyDescent="0.25"/>
    <row r="1090" ht="11.1" customHeight="1" x14ac:dyDescent="0.25"/>
    <row r="1091" ht="11.1" customHeight="1" x14ac:dyDescent="0.25"/>
    <row r="1092" ht="11.1" customHeight="1" x14ac:dyDescent="0.25"/>
    <row r="1093" ht="11.1" customHeight="1" x14ac:dyDescent="0.25"/>
    <row r="1094" ht="11.1" customHeight="1" x14ac:dyDescent="0.25"/>
    <row r="1095" ht="11.1" customHeight="1" x14ac:dyDescent="0.25"/>
    <row r="1096" ht="11.1" customHeight="1" x14ac:dyDescent="0.25"/>
    <row r="1097" ht="11.1" customHeight="1" x14ac:dyDescent="0.25"/>
    <row r="1098" ht="11.1" customHeight="1" x14ac:dyDescent="0.25"/>
    <row r="1099" ht="11.1" customHeight="1" x14ac:dyDescent="0.25"/>
    <row r="1100" ht="11.1" customHeight="1" x14ac:dyDescent="0.25"/>
    <row r="1101" ht="11.1" customHeight="1" x14ac:dyDescent="0.25"/>
    <row r="1102" ht="11.1" customHeight="1" x14ac:dyDescent="0.25"/>
    <row r="1103" ht="11.1" customHeight="1" x14ac:dyDescent="0.25"/>
    <row r="1104" ht="11.1" customHeight="1" x14ac:dyDescent="0.25"/>
    <row r="1105" ht="11.1" customHeight="1" x14ac:dyDescent="0.25"/>
    <row r="1106" ht="11.1" customHeight="1" x14ac:dyDescent="0.25"/>
    <row r="1107" ht="11.1" customHeight="1" x14ac:dyDescent="0.25"/>
    <row r="1108" ht="11.1" customHeight="1" x14ac:dyDescent="0.25"/>
    <row r="1109" ht="11.1" customHeight="1" x14ac:dyDescent="0.25"/>
    <row r="1110" ht="11.1" customHeight="1" x14ac:dyDescent="0.25"/>
    <row r="1111" ht="11.1" customHeight="1" x14ac:dyDescent="0.25"/>
    <row r="1112" ht="11.1" customHeight="1" x14ac:dyDescent="0.25"/>
    <row r="1113" ht="11.1" customHeight="1" x14ac:dyDescent="0.25"/>
    <row r="1114" ht="11.1" customHeight="1" x14ac:dyDescent="0.25"/>
    <row r="1115" ht="11.1" customHeight="1" x14ac:dyDescent="0.25"/>
    <row r="1116" ht="11.1" customHeight="1" x14ac:dyDescent="0.25"/>
    <row r="1117" ht="11.1" customHeight="1" x14ac:dyDescent="0.25"/>
    <row r="1118" ht="11.1" customHeight="1" x14ac:dyDescent="0.25"/>
    <row r="1119" ht="11.1" customHeight="1" x14ac:dyDescent="0.25"/>
    <row r="1120" ht="11.1" customHeight="1" x14ac:dyDescent="0.25"/>
    <row r="1121" ht="11.1" customHeight="1" x14ac:dyDescent="0.25"/>
    <row r="1122" ht="11.1" customHeight="1" x14ac:dyDescent="0.25"/>
    <row r="1123" ht="11.1" customHeight="1" x14ac:dyDescent="0.25"/>
    <row r="1124" ht="11.1" customHeight="1" x14ac:dyDescent="0.25"/>
    <row r="1125" ht="11.1" customHeight="1" x14ac:dyDescent="0.25"/>
    <row r="1126" ht="11.1" customHeight="1" x14ac:dyDescent="0.25"/>
    <row r="1127" ht="11.1" customHeight="1" x14ac:dyDescent="0.25"/>
    <row r="1128" ht="11.1" customHeight="1" x14ac:dyDescent="0.25"/>
    <row r="1129" ht="11.1" customHeight="1" x14ac:dyDescent="0.25"/>
    <row r="1130" ht="11.1" customHeight="1" x14ac:dyDescent="0.25"/>
    <row r="1131" ht="11.1" customHeight="1" x14ac:dyDescent="0.25"/>
    <row r="1132" ht="11.1" customHeight="1" x14ac:dyDescent="0.25"/>
    <row r="1133" ht="11.1" customHeight="1" x14ac:dyDescent="0.25"/>
    <row r="1134" ht="11.1" customHeight="1" x14ac:dyDescent="0.25"/>
    <row r="1135" ht="11.1" customHeight="1" x14ac:dyDescent="0.25"/>
    <row r="1136" ht="11.1" customHeight="1" x14ac:dyDescent="0.25"/>
    <row r="1137" ht="11.1" customHeight="1" x14ac:dyDescent="0.25"/>
    <row r="1138" ht="11.1" customHeight="1" x14ac:dyDescent="0.25"/>
    <row r="1139" ht="11.1" customHeight="1" x14ac:dyDescent="0.25"/>
    <row r="1140" ht="11.1" customHeight="1" x14ac:dyDescent="0.25"/>
    <row r="1141" ht="11.1" customHeight="1" x14ac:dyDescent="0.25"/>
    <row r="1142" ht="11.1" customHeight="1" x14ac:dyDescent="0.25"/>
    <row r="1143" ht="11.1" customHeight="1" x14ac:dyDescent="0.25"/>
    <row r="1144" ht="11.1" customHeight="1" x14ac:dyDescent="0.25"/>
    <row r="1145" ht="11.1" customHeight="1" x14ac:dyDescent="0.25"/>
    <row r="1146" ht="11.1" customHeight="1" x14ac:dyDescent="0.25"/>
    <row r="1147" ht="11.1" customHeight="1" x14ac:dyDescent="0.25"/>
    <row r="1148" ht="11.1" customHeight="1" x14ac:dyDescent="0.25"/>
    <row r="1149" ht="11.1" customHeight="1" x14ac:dyDescent="0.25"/>
    <row r="1150" ht="11.1" customHeight="1" x14ac:dyDescent="0.25"/>
    <row r="1151" ht="11.1" customHeight="1" x14ac:dyDescent="0.25"/>
    <row r="1152" ht="11.1" customHeight="1" x14ac:dyDescent="0.25"/>
    <row r="1153" ht="11.1" customHeight="1" x14ac:dyDescent="0.25"/>
    <row r="1154" ht="11.1" customHeight="1" x14ac:dyDescent="0.25"/>
    <row r="1155" ht="11.1" customHeight="1" x14ac:dyDescent="0.25"/>
    <row r="1156" ht="11.1" customHeight="1" x14ac:dyDescent="0.25"/>
    <row r="1157" ht="11.1" customHeight="1" x14ac:dyDescent="0.25"/>
    <row r="1158" ht="11.1" customHeight="1" x14ac:dyDescent="0.25"/>
    <row r="1159" ht="11.1" customHeight="1" x14ac:dyDescent="0.25"/>
    <row r="1160" ht="11.1" customHeight="1" x14ac:dyDescent="0.25"/>
    <row r="1161" ht="11.1" customHeight="1" x14ac:dyDescent="0.25"/>
    <row r="1162" ht="11.1" customHeight="1" x14ac:dyDescent="0.25"/>
    <row r="1163" ht="11.1" customHeight="1" x14ac:dyDescent="0.25"/>
    <row r="1164" ht="11.1" customHeight="1" x14ac:dyDescent="0.25"/>
    <row r="1165" ht="11.1" customHeight="1" x14ac:dyDescent="0.25"/>
    <row r="1166" ht="11.1" customHeight="1" x14ac:dyDescent="0.25"/>
    <row r="1167" ht="11.1" customHeight="1" x14ac:dyDescent="0.25"/>
    <row r="1168" ht="11.1" customHeight="1" x14ac:dyDescent="0.25"/>
    <row r="1169" ht="11.1" customHeight="1" x14ac:dyDescent="0.25"/>
    <row r="1170" ht="11.1" customHeight="1" x14ac:dyDescent="0.25"/>
    <row r="1171" ht="11.1" customHeight="1" x14ac:dyDescent="0.25"/>
    <row r="1172" ht="11.1" customHeight="1" x14ac:dyDescent="0.25"/>
    <row r="1173" ht="11.1" customHeight="1" x14ac:dyDescent="0.25"/>
    <row r="1174" ht="11.1" customHeight="1" x14ac:dyDescent="0.25"/>
    <row r="1175" ht="11.1" customHeight="1" x14ac:dyDescent="0.25"/>
    <row r="1176" ht="11.1" customHeight="1" x14ac:dyDescent="0.25"/>
    <row r="1177" ht="11.1" customHeight="1" x14ac:dyDescent="0.25"/>
    <row r="1178" ht="11.1" customHeight="1" x14ac:dyDescent="0.25"/>
    <row r="1179" ht="11.1" customHeight="1" x14ac:dyDescent="0.25"/>
    <row r="1180" ht="11.1" customHeight="1" x14ac:dyDescent="0.25"/>
    <row r="1181" ht="11.1" customHeight="1" x14ac:dyDescent="0.25"/>
    <row r="1182" ht="11.1" customHeight="1" x14ac:dyDescent="0.25"/>
    <row r="1183" ht="11.1" customHeight="1" x14ac:dyDescent="0.25"/>
    <row r="1184" ht="11.1" customHeight="1" x14ac:dyDescent="0.25"/>
    <row r="1185" ht="11.1" customHeight="1" x14ac:dyDescent="0.25"/>
    <row r="1186" ht="11.1" customHeight="1" x14ac:dyDescent="0.25"/>
    <row r="1187" ht="11.1" customHeight="1" x14ac:dyDescent="0.25"/>
    <row r="1188" ht="11.1" customHeight="1" x14ac:dyDescent="0.25"/>
    <row r="1189" ht="11.1" customHeight="1" x14ac:dyDescent="0.25"/>
    <row r="1190" ht="11.1" customHeight="1" x14ac:dyDescent="0.25"/>
    <row r="1191" ht="11.1" customHeight="1" x14ac:dyDescent="0.25"/>
    <row r="1192" ht="11.1" customHeight="1" x14ac:dyDescent="0.25"/>
    <row r="1193" ht="11.1" customHeight="1" x14ac:dyDescent="0.25"/>
    <row r="1194" ht="11.1" customHeight="1" x14ac:dyDescent="0.25"/>
    <row r="1195" ht="11.1" customHeight="1" x14ac:dyDescent="0.25"/>
    <row r="1196" ht="11.1" customHeight="1" x14ac:dyDescent="0.25"/>
    <row r="1197" ht="11.1" customHeight="1" x14ac:dyDescent="0.25"/>
    <row r="1198" ht="11.1" customHeight="1" x14ac:dyDescent="0.25"/>
    <row r="1199" ht="11.1" customHeight="1" x14ac:dyDescent="0.25"/>
    <row r="1200" ht="11.1" customHeight="1" x14ac:dyDescent="0.25"/>
    <row r="1201" ht="11.1" customHeight="1" x14ac:dyDescent="0.25"/>
    <row r="1202" ht="11.1" customHeight="1" x14ac:dyDescent="0.25"/>
    <row r="1203" ht="11.1" customHeight="1" x14ac:dyDescent="0.25"/>
    <row r="1204" ht="11.1" customHeight="1" x14ac:dyDescent="0.25"/>
    <row r="1205" ht="11.1" customHeight="1" x14ac:dyDescent="0.25"/>
    <row r="1206" ht="11.1" customHeight="1" x14ac:dyDescent="0.25"/>
    <row r="1207" ht="11.1" customHeight="1" x14ac:dyDescent="0.25"/>
    <row r="1208" ht="11.1" customHeight="1" x14ac:dyDescent="0.25"/>
    <row r="1209" ht="11.1" customHeight="1" x14ac:dyDescent="0.25"/>
    <row r="1210" ht="11.1" customHeight="1" x14ac:dyDescent="0.25"/>
    <row r="1211" ht="11.1" customHeight="1" x14ac:dyDescent="0.25"/>
    <row r="1212" ht="11.1" customHeight="1" x14ac:dyDescent="0.25"/>
    <row r="1213" ht="11.1" customHeight="1" x14ac:dyDescent="0.25"/>
    <row r="1214" ht="11.1" customHeight="1" x14ac:dyDescent="0.25"/>
    <row r="1215" ht="11.1" customHeight="1" x14ac:dyDescent="0.25"/>
    <row r="1216" ht="11.1" customHeight="1" x14ac:dyDescent="0.25"/>
    <row r="1217" ht="11.1" customHeight="1" x14ac:dyDescent="0.25"/>
    <row r="1218" ht="11.1" customHeight="1" x14ac:dyDescent="0.25"/>
    <row r="1219" ht="11.1" customHeight="1" x14ac:dyDescent="0.25"/>
    <row r="1220" ht="11.1" customHeight="1" x14ac:dyDescent="0.25"/>
    <row r="1221" ht="11.1" customHeight="1" x14ac:dyDescent="0.25"/>
    <row r="1222" ht="11.1" customHeight="1" x14ac:dyDescent="0.25"/>
    <row r="1223" ht="11.1" customHeight="1" x14ac:dyDescent="0.25"/>
    <row r="1224" ht="11.1" customHeight="1" x14ac:dyDescent="0.25"/>
    <row r="1225" ht="11.1" customHeight="1" x14ac:dyDescent="0.25"/>
    <row r="1226" ht="11.1" customHeight="1" x14ac:dyDescent="0.25"/>
    <row r="1227" ht="11.1" customHeight="1" x14ac:dyDescent="0.25"/>
    <row r="1228" ht="11.1" customHeight="1" x14ac:dyDescent="0.25"/>
    <row r="1229" ht="11.1" customHeight="1" x14ac:dyDescent="0.25"/>
    <row r="1230" ht="11.1" customHeight="1" x14ac:dyDescent="0.25"/>
    <row r="1231" ht="11.1" customHeight="1" x14ac:dyDescent="0.25"/>
    <row r="1232" ht="11.1" customHeight="1" x14ac:dyDescent="0.25"/>
    <row r="1233" ht="11.1" customHeight="1" x14ac:dyDescent="0.25"/>
    <row r="1234" ht="11.1" customHeight="1" x14ac:dyDescent="0.25"/>
    <row r="1235" ht="11.1" customHeight="1" x14ac:dyDescent="0.25"/>
    <row r="1236" ht="11.1" customHeight="1" x14ac:dyDescent="0.25"/>
    <row r="1237" ht="11.1" customHeight="1" x14ac:dyDescent="0.25"/>
    <row r="1238" ht="11.1" customHeight="1" x14ac:dyDescent="0.25"/>
    <row r="1239" ht="11.1" customHeight="1" x14ac:dyDescent="0.25"/>
    <row r="1240" ht="11.1" customHeight="1" x14ac:dyDescent="0.25"/>
    <row r="1241" ht="11.1" customHeight="1" x14ac:dyDescent="0.25"/>
    <row r="1242" ht="11.1" customHeight="1" x14ac:dyDescent="0.25"/>
    <row r="1243" ht="11.1" customHeight="1" x14ac:dyDescent="0.25"/>
    <row r="1244" ht="11.1" customHeight="1" x14ac:dyDescent="0.25"/>
    <row r="1245" ht="11.1" customHeight="1" x14ac:dyDescent="0.25"/>
    <row r="1246" ht="11.1" customHeight="1" x14ac:dyDescent="0.25"/>
    <row r="1247" ht="11.1" customHeight="1" x14ac:dyDescent="0.25"/>
    <row r="1248" ht="11.1" customHeight="1" x14ac:dyDescent="0.25"/>
    <row r="1249" ht="11.1" customHeight="1" x14ac:dyDescent="0.25"/>
    <row r="1250" ht="11.1" customHeight="1" x14ac:dyDescent="0.25"/>
    <row r="1251" ht="11.1" customHeight="1" x14ac:dyDescent="0.25"/>
    <row r="1252" ht="11.1" customHeight="1" x14ac:dyDescent="0.25"/>
    <row r="1253" ht="11.1" customHeight="1" x14ac:dyDescent="0.25"/>
    <row r="1254" ht="11.1" customHeight="1" x14ac:dyDescent="0.25"/>
    <row r="1255" ht="11.1" customHeight="1" x14ac:dyDescent="0.25"/>
    <row r="1256" ht="11.1" customHeight="1" x14ac:dyDescent="0.25"/>
    <row r="1257" ht="11.1" customHeight="1" x14ac:dyDescent="0.25"/>
    <row r="1258" ht="11.1" customHeight="1" x14ac:dyDescent="0.25"/>
    <row r="1259" ht="11.1" customHeight="1" x14ac:dyDescent="0.25"/>
    <row r="1260" ht="11.1" customHeight="1" x14ac:dyDescent="0.25"/>
    <row r="1261" ht="11.1" customHeight="1" x14ac:dyDescent="0.25"/>
    <row r="1262" ht="11.1" customHeight="1" x14ac:dyDescent="0.25"/>
    <row r="1263" ht="11.1" customHeight="1" x14ac:dyDescent="0.25"/>
    <row r="1264" ht="11.1" customHeight="1" x14ac:dyDescent="0.25"/>
    <row r="1265" ht="11.1" customHeight="1" x14ac:dyDescent="0.25"/>
    <row r="1266" ht="11.1" customHeight="1" x14ac:dyDescent="0.25"/>
    <row r="1267" ht="11.1" customHeight="1" x14ac:dyDescent="0.25"/>
    <row r="1268" ht="11.1" customHeight="1" x14ac:dyDescent="0.25"/>
    <row r="1269" ht="11.1" customHeight="1" x14ac:dyDescent="0.25"/>
    <row r="1270" ht="11.1" customHeight="1" x14ac:dyDescent="0.25"/>
    <row r="1271" ht="11.1" customHeight="1" x14ac:dyDescent="0.25"/>
    <row r="1272" ht="11.1" customHeight="1" x14ac:dyDescent="0.25"/>
    <row r="1273" ht="11.1" customHeight="1" x14ac:dyDescent="0.25"/>
    <row r="1274" ht="11.1" customHeight="1" x14ac:dyDescent="0.25"/>
    <row r="1275" ht="11.1" customHeight="1" x14ac:dyDescent="0.25"/>
    <row r="1276" ht="11.1" customHeight="1" x14ac:dyDescent="0.25"/>
    <row r="1277" ht="11.1" customHeight="1" x14ac:dyDescent="0.25"/>
    <row r="1278" ht="11.1" customHeight="1" x14ac:dyDescent="0.25"/>
    <row r="1279" ht="11.1" customHeight="1" x14ac:dyDescent="0.25"/>
    <row r="1280" ht="11.1" customHeight="1" x14ac:dyDescent="0.25"/>
    <row r="1281" ht="11.1" customHeight="1" x14ac:dyDescent="0.25"/>
    <row r="1282" ht="11.1" customHeight="1" x14ac:dyDescent="0.25"/>
    <row r="1283" ht="11.1" customHeight="1" x14ac:dyDescent="0.25"/>
    <row r="1284" ht="11.1" customHeight="1" x14ac:dyDescent="0.25"/>
    <row r="1285" ht="11.1" customHeight="1" x14ac:dyDescent="0.25"/>
    <row r="1286" ht="11.1" customHeight="1" x14ac:dyDescent="0.25"/>
    <row r="1287" ht="11.1" customHeight="1" x14ac:dyDescent="0.25"/>
    <row r="1288" ht="11.1" customHeight="1" x14ac:dyDescent="0.25"/>
    <row r="1289" ht="11.1" customHeight="1" x14ac:dyDescent="0.25"/>
    <row r="1290" ht="11.1" customHeight="1" x14ac:dyDescent="0.25"/>
    <row r="1291" ht="11.1" customHeight="1" x14ac:dyDescent="0.25"/>
    <row r="1292" ht="11.1" customHeight="1" x14ac:dyDescent="0.25"/>
    <row r="1293" ht="11.1" customHeight="1" x14ac:dyDescent="0.25"/>
    <row r="1294" ht="11.1" customHeight="1" x14ac:dyDescent="0.25"/>
    <row r="1295" ht="11.1" customHeight="1" x14ac:dyDescent="0.25"/>
    <row r="1296" ht="11.1" customHeight="1" x14ac:dyDescent="0.25"/>
    <row r="1297" ht="11.1" customHeight="1" x14ac:dyDescent="0.25"/>
    <row r="1298" ht="11.1" customHeight="1" x14ac:dyDescent="0.25"/>
    <row r="1299" ht="11.1" customHeight="1" x14ac:dyDescent="0.25"/>
    <row r="1300" ht="11.1" customHeight="1" x14ac:dyDescent="0.25"/>
    <row r="1301" ht="11.1" customHeight="1" x14ac:dyDescent="0.25"/>
    <row r="1302" ht="11.1" customHeight="1" x14ac:dyDescent="0.25"/>
    <row r="1303" ht="11.1" customHeight="1" x14ac:dyDescent="0.25"/>
    <row r="1304" ht="11.1" customHeight="1" x14ac:dyDescent="0.25"/>
    <row r="1305" ht="11.1" customHeight="1" x14ac:dyDescent="0.25"/>
    <row r="1306" ht="11.1" customHeight="1" x14ac:dyDescent="0.25"/>
    <row r="1307" ht="11.1" customHeight="1" x14ac:dyDescent="0.25"/>
    <row r="1308" ht="11.1" customHeight="1" x14ac:dyDescent="0.25"/>
    <row r="1309" ht="11.1" customHeight="1" x14ac:dyDescent="0.25"/>
    <row r="1310" ht="11.1" customHeight="1" x14ac:dyDescent="0.25"/>
    <row r="1311" ht="11.1" customHeight="1" x14ac:dyDescent="0.25"/>
    <row r="1312" ht="11.1" customHeight="1" x14ac:dyDescent="0.25"/>
    <row r="1313" ht="11.1" customHeight="1" x14ac:dyDescent="0.25"/>
    <row r="1314" ht="11.1" customHeight="1" x14ac:dyDescent="0.25"/>
    <row r="1315" ht="11.1" customHeight="1" x14ac:dyDescent="0.25"/>
    <row r="1316" ht="11.1" customHeight="1" x14ac:dyDescent="0.25"/>
    <row r="1317" ht="11.1" customHeight="1" x14ac:dyDescent="0.25"/>
    <row r="1318" ht="11.1" customHeight="1" x14ac:dyDescent="0.25"/>
    <row r="1319" ht="11.1" customHeight="1" x14ac:dyDescent="0.25"/>
    <row r="1320" ht="11.1" customHeight="1" x14ac:dyDescent="0.25"/>
    <row r="1321" ht="11.1" customHeight="1" x14ac:dyDescent="0.25"/>
    <row r="1322" ht="11.1" customHeight="1" x14ac:dyDescent="0.25"/>
    <row r="1323" ht="11.1" customHeight="1" x14ac:dyDescent="0.25"/>
    <row r="1324" ht="11.1" customHeight="1" x14ac:dyDescent="0.25"/>
    <row r="1325" ht="11.1" customHeight="1" x14ac:dyDescent="0.25"/>
    <row r="1326" ht="11.1" customHeight="1" x14ac:dyDescent="0.25"/>
    <row r="1327" ht="11.1" customHeight="1" x14ac:dyDescent="0.25"/>
    <row r="1328" ht="11.1" customHeight="1" x14ac:dyDescent="0.25"/>
    <row r="1329" ht="11.1" customHeight="1" x14ac:dyDescent="0.25"/>
    <row r="1330" ht="11.1" customHeight="1" x14ac:dyDescent="0.25"/>
    <row r="1331" ht="11.1" customHeight="1" x14ac:dyDescent="0.25"/>
    <row r="1332" ht="11.1" customHeight="1" x14ac:dyDescent="0.25"/>
    <row r="1333" ht="11.1" customHeight="1" x14ac:dyDescent="0.25"/>
    <row r="1334" ht="11.1" customHeight="1" x14ac:dyDescent="0.25"/>
    <row r="1335" ht="11.1" customHeight="1" x14ac:dyDescent="0.25"/>
    <row r="1336" ht="11.1" customHeight="1" x14ac:dyDescent="0.25"/>
    <row r="1337" ht="11.1" customHeight="1" x14ac:dyDescent="0.25"/>
    <row r="1338" ht="11.1" customHeight="1" x14ac:dyDescent="0.25"/>
    <row r="1339" ht="11.1" customHeight="1" x14ac:dyDescent="0.25"/>
    <row r="1340" ht="11.1" customHeight="1" x14ac:dyDescent="0.25"/>
    <row r="1341" ht="11.1" customHeight="1" x14ac:dyDescent="0.25"/>
    <row r="1342" ht="11.1" customHeight="1" x14ac:dyDescent="0.25"/>
    <row r="1343" ht="11.1" customHeight="1" x14ac:dyDescent="0.25"/>
    <row r="1344" ht="11.1" customHeight="1" x14ac:dyDescent="0.25"/>
    <row r="1345" ht="11.1" customHeight="1" x14ac:dyDescent="0.25"/>
    <row r="1346" ht="11.1" customHeight="1" x14ac:dyDescent="0.25"/>
    <row r="1347" ht="11.1" customHeight="1" x14ac:dyDescent="0.25"/>
    <row r="1348" ht="11.1" customHeight="1" x14ac:dyDescent="0.25"/>
    <row r="1349" ht="11.1" customHeight="1" x14ac:dyDescent="0.25"/>
    <row r="1350" ht="11.1" customHeight="1" x14ac:dyDescent="0.25"/>
    <row r="1351" ht="11.1" customHeight="1" x14ac:dyDescent="0.25"/>
    <row r="1352" ht="11.1" customHeight="1" x14ac:dyDescent="0.25"/>
    <row r="1353" ht="11.1" customHeight="1" x14ac:dyDescent="0.25"/>
    <row r="1354" ht="11.1" customHeight="1" x14ac:dyDescent="0.25"/>
    <row r="1355" ht="11.1" customHeight="1" x14ac:dyDescent="0.25"/>
    <row r="1356" ht="11.1" customHeight="1" x14ac:dyDescent="0.25"/>
    <row r="1357" ht="11.1" customHeight="1" x14ac:dyDescent="0.25"/>
    <row r="1358" ht="11.1" customHeight="1" x14ac:dyDescent="0.25"/>
    <row r="1359" ht="11.1" customHeight="1" x14ac:dyDescent="0.25"/>
    <row r="1360" ht="11.1" customHeight="1" x14ac:dyDescent="0.25"/>
    <row r="1361" ht="11.1" customHeight="1" x14ac:dyDescent="0.25"/>
    <row r="1362" ht="11.1" customHeight="1" x14ac:dyDescent="0.25"/>
    <row r="1363" ht="11.1" customHeight="1" x14ac:dyDescent="0.25"/>
    <row r="1364" ht="11.1" customHeight="1" x14ac:dyDescent="0.25"/>
    <row r="1365" ht="11.1" customHeight="1" x14ac:dyDescent="0.25"/>
    <row r="1366" ht="11.1" customHeight="1" x14ac:dyDescent="0.25"/>
    <row r="1367" ht="11.1" customHeight="1" x14ac:dyDescent="0.25"/>
    <row r="1368" ht="11.1" customHeight="1" x14ac:dyDescent="0.25"/>
    <row r="1369" ht="11.1" customHeight="1" x14ac:dyDescent="0.25"/>
    <row r="1370" ht="11.1" customHeight="1" x14ac:dyDescent="0.25"/>
    <row r="1371" ht="11.1" customHeight="1" x14ac:dyDescent="0.25"/>
    <row r="1372" ht="11.1" customHeight="1" x14ac:dyDescent="0.25"/>
    <row r="1373" ht="11.1" customHeight="1" x14ac:dyDescent="0.25"/>
    <row r="1374" ht="11.1" customHeight="1" x14ac:dyDescent="0.25"/>
    <row r="1375" ht="11.1" customHeight="1" x14ac:dyDescent="0.25"/>
    <row r="1376" ht="11.1" customHeight="1" x14ac:dyDescent="0.25"/>
    <row r="1377" ht="11.1" customHeight="1" x14ac:dyDescent="0.25"/>
    <row r="1378" ht="11.1" customHeight="1" x14ac:dyDescent="0.25"/>
    <row r="1379" ht="11.1" customHeight="1" x14ac:dyDescent="0.25"/>
    <row r="1380" ht="11.1" customHeight="1" x14ac:dyDescent="0.25"/>
    <row r="1381" ht="11.1" customHeight="1" x14ac:dyDescent="0.25"/>
    <row r="1382" ht="11.1" customHeight="1" x14ac:dyDescent="0.25"/>
    <row r="1383" ht="11.1" customHeight="1" x14ac:dyDescent="0.25"/>
    <row r="1384" ht="11.1" customHeight="1" x14ac:dyDescent="0.25"/>
    <row r="1385" ht="12.95" customHeight="1" x14ac:dyDescent="0.25"/>
    <row r="1386" ht="12.95" customHeight="1" x14ac:dyDescent="0.25"/>
    <row r="1387" ht="12.95" customHeight="1" x14ac:dyDescent="0.25"/>
    <row r="1388" ht="12.95" customHeight="1" x14ac:dyDescent="0.25"/>
    <row r="1389" ht="12.95" customHeight="1" x14ac:dyDescent="0.25"/>
    <row r="1390" ht="12.95" customHeight="1" x14ac:dyDescent="0.25"/>
    <row r="1391" ht="12.95" customHeight="1" x14ac:dyDescent="0.25"/>
    <row r="1392" ht="12.95" customHeight="1" x14ac:dyDescent="0.25"/>
    <row r="1393" ht="12.95" customHeight="1" x14ac:dyDescent="0.25"/>
    <row r="1394" ht="12.95" customHeight="1" x14ac:dyDescent="0.25"/>
    <row r="1395" ht="12.95" customHeight="1" x14ac:dyDescent="0.25"/>
    <row r="1396" ht="12.95" customHeight="1" x14ac:dyDescent="0.25"/>
    <row r="1397" ht="12.95" customHeight="1" x14ac:dyDescent="0.25"/>
    <row r="1398" ht="12.95" customHeight="1" x14ac:dyDescent="0.25"/>
    <row r="1399" ht="12.95" customHeight="1" x14ac:dyDescent="0.25"/>
    <row r="1400" ht="12.95" customHeight="1" x14ac:dyDescent="0.25"/>
    <row r="1401" ht="12.95" customHeight="1" x14ac:dyDescent="0.25"/>
    <row r="1402" ht="12.95" customHeight="1" x14ac:dyDescent="0.25"/>
    <row r="1403" ht="12.95" customHeight="1" x14ac:dyDescent="0.25"/>
    <row r="1404" ht="12.95" customHeight="1" x14ac:dyDescent="0.25"/>
    <row r="1405" ht="12.95" customHeight="1" x14ac:dyDescent="0.25"/>
    <row r="1406" ht="12.95" customHeight="1" x14ac:dyDescent="0.25"/>
    <row r="1407" ht="12.95" customHeight="1" x14ac:dyDescent="0.25"/>
    <row r="1408" ht="12.95" customHeight="1" x14ac:dyDescent="0.25"/>
    <row r="1409" ht="12.95" customHeight="1" x14ac:dyDescent="0.25"/>
    <row r="1410" ht="12.95" customHeight="1" x14ac:dyDescent="0.25"/>
    <row r="1411" ht="12.95" customHeight="1" x14ac:dyDescent="0.25"/>
    <row r="1412" ht="12.95" customHeight="1" x14ac:dyDescent="0.25"/>
    <row r="1413" ht="12.95" customHeight="1" x14ac:dyDescent="0.25"/>
    <row r="1414" ht="12.95" customHeight="1" x14ac:dyDescent="0.25"/>
    <row r="1415" ht="12.95" customHeight="1" x14ac:dyDescent="0.25"/>
    <row r="1416" ht="12.95" customHeight="1" x14ac:dyDescent="0.25"/>
    <row r="1417" ht="12.95" customHeight="1" x14ac:dyDescent="0.25"/>
    <row r="1418" ht="12.95" customHeight="1" x14ac:dyDescent="0.25"/>
    <row r="1419" ht="12.95" customHeight="1" x14ac:dyDescent="0.25"/>
    <row r="1420" ht="12.95" customHeight="1" x14ac:dyDescent="0.25"/>
    <row r="1421" ht="12.95" customHeight="1" x14ac:dyDescent="0.25"/>
    <row r="1422" ht="12.95" customHeight="1" x14ac:dyDescent="0.25"/>
    <row r="1423" ht="12.95" customHeight="1" x14ac:dyDescent="0.25"/>
    <row r="1424" ht="12.95" customHeight="1" x14ac:dyDescent="0.25"/>
    <row r="1425" ht="12.95" customHeight="1" x14ac:dyDescent="0.25"/>
    <row r="1426" ht="12.95" customHeight="1" x14ac:dyDescent="0.25"/>
    <row r="1427" ht="12.95" customHeight="1" x14ac:dyDescent="0.25"/>
    <row r="1428" ht="12.95" customHeight="1" x14ac:dyDescent="0.25"/>
    <row r="1429" ht="12.95" customHeight="1" x14ac:dyDescent="0.25"/>
    <row r="1430" ht="12.95" customHeight="1" x14ac:dyDescent="0.25"/>
    <row r="1431" ht="12.95" customHeight="1" x14ac:dyDescent="0.25"/>
    <row r="1432" ht="12.95" customHeight="1" x14ac:dyDescent="0.25"/>
    <row r="1433" ht="12.95" customHeight="1" x14ac:dyDescent="0.25"/>
    <row r="1434" ht="12.95" customHeight="1" x14ac:dyDescent="0.25"/>
    <row r="1435" ht="12.95" customHeight="1" x14ac:dyDescent="0.25"/>
    <row r="1436" ht="12.95" customHeight="1" x14ac:dyDescent="0.25"/>
    <row r="1437" ht="12.95" customHeight="1" x14ac:dyDescent="0.25"/>
    <row r="1438" ht="12.95" customHeight="1" x14ac:dyDescent="0.25"/>
    <row r="1439" ht="12.95" customHeight="1" x14ac:dyDescent="0.25"/>
    <row r="1440" ht="11.1" customHeight="1" x14ac:dyDescent="0.25"/>
    <row r="1441" ht="11.1" customHeight="1" x14ac:dyDescent="0.25"/>
    <row r="1442" ht="11.1" customHeight="1" x14ac:dyDescent="0.25"/>
    <row r="1443" ht="11.1" customHeight="1" x14ac:dyDescent="0.25"/>
    <row r="1444" ht="11.1" customHeight="1" x14ac:dyDescent="0.25"/>
    <row r="1445" ht="11.1" customHeight="1" x14ac:dyDescent="0.25"/>
    <row r="1446" ht="11.1" customHeight="1" x14ac:dyDescent="0.25"/>
    <row r="1447" ht="11.1" customHeight="1" x14ac:dyDescent="0.25"/>
    <row r="1448" ht="11.1" customHeight="1" x14ac:dyDescent="0.25"/>
    <row r="1449" ht="11.1" customHeight="1" x14ac:dyDescent="0.25"/>
    <row r="1450" ht="11.1" customHeight="1" x14ac:dyDescent="0.25"/>
    <row r="1451" ht="11.1" customHeight="1" x14ac:dyDescent="0.25"/>
    <row r="1452" ht="11.1" customHeight="1" x14ac:dyDescent="0.25"/>
    <row r="1453" ht="11.1" customHeight="1" x14ac:dyDescent="0.25"/>
    <row r="1454" ht="11.1" customHeight="1" x14ac:dyDescent="0.25"/>
    <row r="1455" ht="11.1" customHeight="1" x14ac:dyDescent="0.25"/>
    <row r="1456" ht="11.1" customHeight="1" x14ac:dyDescent="0.25"/>
    <row r="1457" ht="11.1" customHeight="1" x14ac:dyDescent="0.25"/>
    <row r="1458" ht="11.1" customHeight="1" x14ac:dyDescent="0.25"/>
    <row r="1459" ht="11.1" customHeight="1" x14ac:dyDescent="0.25"/>
    <row r="1460" ht="11.1" customHeight="1" x14ac:dyDescent="0.25"/>
    <row r="1461" ht="11.1" customHeight="1" x14ac:dyDescent="0.25"/>
    <row r="1462" ht="11.1" customHeight="1" x14ac:dyDescent="0.25"/>
    <row r="1463" ht="11.1" customHeight="1" x14ac:dyDescent="0.25"/>
    <row r="1464" ht="11.1" customHeight="1" x14ac:dyDescent="0.25"/>
    <row r="1465" ht="11.1" customHeight="1" x14ac:dyDescent="0.25"/>
    <row r="1466" ht="11.1" customHeight="1" x14ac:dyDescent="0.25"/>
    <row r="1467" ht="11.1" customHeight="1" x14ac:dyDescent="0.25"/>
    <row r="1468" ht="11.1" customHeight="1" x14ac:dyDescent="0.25"/>
    <row r="1469" ht="11.1" customHeight="1" x14ac:dyDescent="0.25"/>
    <row r="1470" ht="11.1" customHeight="1" x14ac:dyDescent="0.25"/>
    <row r="1471" ht="11.1" customHeight="1" x14ac:dyDescent="0.25"/>
    <row r="1472" ht="11.1" customHeight="1" x14ac:dyDescent="0.25"/>
    <row r="1473" ht="11.1" customHeight="1" x14ac:dyDescent="0.25"/>
    <row r="1474" ht="11.1" customHeight="1" x14ac:dyDescent="0.25"/>
    <row r="1475" ht="11.1" customHeight="1" x14ac:dyDescent="0.25"/>
    <row r="1476" ht="11.1" customHeight="1" x14ac:dyDescent="0.25"/>
    <row r="1477" ht="11.1" customHeight="1" x14ac:dyDescent="0.25"/>
    <row r="1478" ht="11.1" customHeight="1" x14ac:dyDescent="0.25"/>
    <row r="1479" ht="11.1" customHeight="1" x14ac:dyDescent="0.25"/>
    <row r="1480" ht="11.1" customHeight="1" x14ac:dyDescent="0.25"/>
    <row r="1481" ht="11.1" customHeight="1" x14ac:dyDescent="0.25"/>
    <row r="1482" ht="11.1" customHeight="1" x14ac:dyDescent="0.25"/>
    <row r="1483" ht="11.1" customHeight="1" x14ac:dyDescent="0.25"/>
    <row r="1484" ht="11.1" customHeight="1" x14ac:dyDescent="0.25"/>
    <row r="1485" ht="11.1" customHeight="1" x14ac:dyDescent="0.25"/>
    <row r="1486" ht="11.1" customHeight="1" x14ac:dyDescent="0.25"/>
    <row r="1487" ht="11.1" customHeight="1" x14ac:dyDescent="0.25"/>
    <row r="1488" ht="11.1" customHeight="1" x14ac:dyDescent="0.25"/>
    <row r="1489" ht="11.1" customHeight="1" x14ac:dyDescent="0.25"/>
    <row r="1490" ht="11.1" customHeight="1" x14ac:dyDescent="0.25"/>
    <row r="1491" ht="11.1" customHeight="1" x14ac:dyDescent="0.25"/>
    <row r="1492" ht="11.1" customHeight="1" x14ac:dyDescent="0.25"/>
    <row r="1493" ht="11.1" customHeight="1" x14ac:dyDescent="0.25"/>
    <row r="1494" ht="11.1" customHeight="1" x14ac:dyDescent="0.25"/>
    <row r="1495" ht="11.1" customHeight="1" x14ac:dyDescent="0.25"/>
    <row r="1496" ht="11.1" customHeight="1" x14ac:dyDescent="0.25"/>
    <row r="1497" ht="11.1" customHeight="1" x14ac:dyDescent="0.25"/>
    <row r="1498" ht="11.1" customHeight="1" x14ac:dyDescent="0.25"/>
    <row r="1499" ht="11.1" customHeight="1" x14ac:dyDescent="0.25"/>
    <row r="1500" ht="11.1" customHeight="1" x14ac:dyDescent="0.25"/>
    <row r="1501" ht="11.1" customHeight="1" x14ac:dyDescent="0.25"/>
    <row r="1502" ht="11.1" customHeight="1" x14ac:dyDescent="0.25"/>
    <row r="1503" ht="11.1" customHeight="1" x14ac:dyDescent="0.25"/>
    <row r="1504" ht="11.1" customHeight="1" x14ac:dyDescent="0.25"/>
    <row r="1505" ht="11.1" customHeight="1" x14ac:dyDescent="0.25"/>
    <row r="1506" ht="11.1" customHeight="1" x14ac:dyDescent="0.25"/>
    <row r="1507" ht="11.1" customHeight="1" x14ac:dyDescent="0.25"/>
    <row r="1508" ht="11.1" customHeight="1" x14ac:dyDescent="0.25"/>
    <row r="1509" ht="11.1" customHeight="1" x14ac:dyDescent="0.25"/>
    <row r="1510" ht="11.1" customHeight="1" x14ac:dyDescent="0.25"/>
    <row r="1511" ht="11.1" customHeight="1" x14ac:dyDescent="0.25"/>
    <row r="1512" ht="11.1" customHeight="1" x14ac:dyDescent="0.25"/>
    <row r="1513" ht="11.1" customHeight="1" x14ac:dyDescent="0.25"/>
    <row r="1514" ht="11.1" customHeight="1" x14ac:dyDescent="0.25"/>
    <row r="1515" ht="11.1" customHeight="1" x14ac:dyDescent="0.25"/>
    <row r="1516" ht="11.1" customHeight="1" x14ac:dyDescent="0.25"/>
    <row r="1517" ht="11.1" customHeight="1" x14ac:dyDescent="0.25"/>
    <row r="1518" ht="11.1" customHeight="1" x14ac:dyDescent="0.25"/>
    <row r="1519" ht="11.1" customHeight="1" x14ac:dyDescent="0.25"/>
    <row r="1520" ht="11.1" customHeight="1" x14ac:dyDescent="0.25"/>
    <row r="1521" ht="11.1" customHeight="1" x14ac:dyDescent="0.25"/>
    <row r="1522" ht="11.1" customHeight="1" x14ac:dyDescent="0.25"/>
    <row r="1523" ht="11.1" customHeight="1" x14ac:dyDescent="0.25"/>
    <row r="1524" ht="11.1" customHeight="1" x14ac:dyDescent="0.25"/>
    <row r="1525" ht="11.1" customHeight="1" x14ac:dyDescent="0.25"/>
    <row r="1526" ht="11.1" customHeight="1" x14ac:dyDescent="0.25"/>
    <row r="1527" ht="11.1" customHeight="1" x14ac:dyDescent="0.25"/>
    <row r="1528" ht="11.1" customHeight="1" x14ac:dyDescent="0.25"/>
    <row r="1529" ht="11.1" customHeight="1" x14ac:dyDescent="0.25"/>
    <row r="1530" ht="11.1" customHeight="1" x14ac:dyDescent="0.25"/>
    <row r="1531" ht="11.1" customHeight="1" x14ac:dyDescent="0.25"/>
    <row r="1532" ht="11.1" customHeight="1" x14ac:dyDescent="0.25"/>
    <row r="1533" ht="11.1" customHeight="1" x14ac:dyDescent="0.25"/>
    <row r="1534" ht="11.1" customHeight="1" x14ac:dyDescent="0.25"/>
    <row r="1535" ht="11.1" customHeight="1" x14ac:dyDescent="0.25"/>
    <row r="1536" ht="11.1" customHeight="1" x14ac:dyDescent="0.25"/>
    <row r="1537" ht="11.1" customHeight="1" x14ac:dyDescent="0.25"/>
    <row r="1538" ht="11.1" customHeight="1" x14ac:dyDescent="0.25"/>
    <row r="1539" ht="11.1" customHeight="1" x14ac:dyDescent="0.25"/>
    <row r="1540" ht="11.1" customHeight="1" x14ac:dyDescent="0.25"/>
    <row r="1541" ht="11.1" customHeight="1" x14ac:dyDescent="0.25"/>
    <row r="1542" ht="11.1" customHeight="1" x14ac:dyDescent="0.25"/>
    <row r="1543" ht="11.1" customHeight="1" x14ac:dyDescent="0.25"/>
    <row r="1544" ht="11.1" customHeight="1" x14ac:dyDescent="0.25"/>
    <row r="1545" ht="11.1" customHeight="1" x14ac:dyDescent="0.25"/>
    <row r="1546" ht="11.1" customHeight="1" x14ac:dyDescent="0.25"/>
    <row r="1547" ht="11.1" customHeight="1" x14ac:dyDescent="0.25"/>
    <row r="1548" ht="11.1" customHeight="1" x14ac:dyDescent="0.25"/>
    <row r="1549" ht="11.1" customHeight="1" x14ac:dyDescent="0.25"/>
    <row r="1550" ht="11.1" customHeight="1" x14ac:dyDescent="0.25"/>
    <row r="1551" ht="11.1" customHeight="1" x14ac:dyDescent="0.25"/>
    <row r="1552" ht="11.1" customHeight="1" x14ac:dyDescent="0.25"/>
    <row r="1553" ht="11.1" customHeight="1" x14ac:dyDescent="0.25"/>
    <row r="1554" ht="11.1" customHeight="1" x14ac:dyDescent="0.25"/>
    <row r="1555" ht="11.1" customHeight="1" x14ac:dyDescent="0.25"/>
    <row r="1556" ht="11.1" customHeight="1" x14ac:dyDescent="0.25"/>
    <row r="1557" ht="11.1" customHeight="1" x14ac:dyDescent="0.25"/>
    <row r="1558" ht="11.1" customHeight="1" x14ac:dyDescent="0.25"/>
    <row r="1559" ht="11.1" customHeight="1" x14ac:dyDescent="0.25"/>
    <row r="1560" ht="11.1" customHeight="1" x14ac:dyDescent="0.25"/>
    <row r="1561" ht="11.1" customHeight="1" x14ac:dyDescent="0.25"/>
    <row r="1562" ht="11.1" customHeight="1" x14ac:dyDescent="0.25"/>
    <row r="1563" ht="11.1" customHeight="1" x14ac:dyDescent="0.25"/>
    <row r="1564" ht="11.1" customHeight="1" x14ac:dyDescent="0.25"/>
    <row r="1565" ht="11.1" customHeight="1" x14ac:dyDescent="0.25"/>
    <row r="1566" ht="11.1" customHeight="1" x14ac:dyDescent="0.25"/>
    <row r="1567" ht="11.1" customHeight="1" x14ac:dyDescent="0.25"/>
    <row r="1568" ht="11.1" customHeight="1" x14ac:dyDescent="0.25"/>
    <row r="1569" ht="11.1" customHeight="1" x14ac:dyDescent="0.25"/>
    <row r="1570" ht="11.1" customHeight="1" x14ac:dyDescent="0.25"/>
    <row r="1571" ht="11.1" customHeight="1" x14ac:dyDescent="0.25"/>
    <row r="1572" ht="11.1" customHeight="1" x14ac:dyDescent="0.25"/>
    <row r="1573" ht="11.1" customHeight="1" x14ac:dyDescent="0.25"/>
    <row r="1574" ht="11.1" customHeight="1" x14ac:dyDescent="0.25"/>
    <row r="1575" ht="11.1" customHeight="1" x14ac:dyDescent="0.25"/>
    <row r="1576" ht="11.1" customHeight="1" x14ac:dyDescent="0.25"/>
    <row r="1577" ht="11.1" customHeight="1" x14ac:dyDescent="0.25"/>
    <row r="1578" ht="11.1" customHeight="1" x14ac:dyDescent="0.25"/>
    <row r="1579" ht="11.1" customHeight="1" x14ac:dyDescent="0.25"/>
    <row r="1580" ht="11.1" customHeight="1" x14ac:dyDescent="0.25"/>
    <row r="1581" ht="11.1" customHeight="1" x14ac:dyDescent="0.25"/>
    <row r="1582" ht="11.1" customHeight="1" x14ac:dyDescent="0.25"/>
    <row r="1583" ht="11.1" customHeight="1" x14ac:dyDescent="0.25"/>
    <row r="1584" ht="11.1" customHeight="1" x14ac:dyDescent="0.25"/>
    <row r="1585" ht="11.1" customHeight="1" x14ac:dyDescent="0.25"/>
    <row r="1586" ht="11.1" customHeight="1" x14ac:dyDescent="0.25"/>
    <row r="1587" ht="11.1" customHeight="1" x14ac:dyDescent="0.25"/>
    <row r="1588" ht="11.1" customHeight="1" x14ac:dyDescent="0.25"/>
    <row r="1589" ht="11.1" customHeight="1" x14ac:dyDescent="0.25"/>
    <row r="1590" ht="11.1" customHeight="1" x14ac:dyDescent="0.25"/>
    <row r="1591" ht="11.1" customHeight="1" x14ac:dyDescent="0.25"/>
    <row r="1592" ht="11.1" customHeight="1" x14ac:dyDescent="0.25"/>
    <row r="1593" ht="11.1" customHeight="1" x14ac:dyDescent="0.25"/>
    <row r="1594" ht="11.1" customHeight="1" x14ac:dyDescent="0.25"/>
    <row r="1595" ht="11.1" customHeight="1" x14ac:dyDescent="0.25"/>
    <row r="1596" ht="11.1" customHeight="1" x14ac:dyDescent="0.25"/>
    <row r="1597" ht="11.1" customHeight="1" x14ac:dyDescent="0.25"/>
    <row r="1598" ht="11.1" customHeight="1" x14ac:dyDescent="0.25"/>
    <row r="1599" ht="11.1" customHeight="1" x14ac:dyDescent="0.25"/>
    <row r="1600" ht="11.1" customHeight="1" x14ac:dyDescent="0.25"/>
    <row r="1601" ht="11.1" customHeight="1" x14ac:dyDescent="0.25"/>
    <row r="1602" ht="11.1" customHeight="1" x14ac:dyDescent="0.25"/>
    <row r="1603" ht="11.1" customHeight="1" x14ac:dyDescent="0.25"/>
    <row r="1604" ht="11.1" customHeight="1" x14ac:dyDescent="0.25"/>
    <row r="1605" ht="11.1" customHeight="1" x14ac:dyDescent="0.25"/>
    <row r="1606" ht="11.1" customHeight="1" x14ac:dyDescent="0.25"/>
    <row r="1607" ht="11.1" customHeight="1" x14ac:dyDescent="0.25"/>
    <row r="1608" ht="11.1" customHeight="1" x14ac:dyDescent="0.25"/>
    <row r="1609" ht="11.1" customHeight="1" x14ac:dyDescent="0.25"/>
    <row r="1610" ht="11.1" customHeight="1" x14ac:dyDescent="0.25"/>
    <row r="1611" ht="11.1" customHeight="1" x14ac:dyDescent="0.25"/>
    <row r="1612" ht="11.1" customHeight="1" x14ac:dyDescent="0.25"/>
    <row r="1613" ht="11.1" customHeight="1" x14ac:dyDescent="0.25"/>
    <row r="1614" ht="11.1" customHeight="1" x14ac:dyDescent="0.25"/>
    <row r="1615" ht="11.1" customHeight="1" x14ac:dyDescent="0.25"/>
    <row r="1616" ht="11.1" customHeight="1" x14ac:dyDescent="0.25"/>
    <row r="1617" ht="11.1" customHeight="1" x14ac:dyDescent="0.25"/>
    <row r="1618" ht="11.1" customHeight="1" x14ac:dyDescent="0.25"/>
    <row r="1619" ht="11.1" customHeight="1" x14ac:dyDescent="0.25"/>
    <row r="1620" ht="11.1" customHeight="1" x14ac:dyDescent="0.25"/>
    <row r="1621" ht="11.1" customHeight="1" x14ac:dyDescent="0.25"/>
    <row r="1622" ht="11.1" customHeight="1" x14ac:dyDescent="0.25"/>
    <row r="1623" ht="11.1" customHeight="1" x14ac:dyDescent="0.25"/>
    <row r="1624" ht="11.1" customHeight="1" x14ac:dyDescent="0.25"/>
    <row r="1625" ht="11.1" customHeight="1" x14ac:dyDescent="0.25"/>
    <row r="1626" ht="11.1" customHeight="1" x14ac:dyDescent="0.25"/>
    <row r="1627" ht="11.1" customHeight="1" x14ac:dyDescent="0.25"/>
    <row r="1628" ht="11.1" customHeight="1" x14ac:dyDescent="0.25"/>
    <row r="1629" ht="11.1" customHeight="1" x14ac:dyDescent="0.25"/>
    <row r="1630" ht="11.1" customHeight="1" x14ac:dyDescent="0.25"/>
    <row r="1631" ht="11.1" customHeight="1" x14ac:dyDescent="0.25"/>
    <row r="1632" ht="11.1" customHeight="1" x14ac:dyDescent="0.25"/>
    <row r="1633" ht="11.1" customHeight="1" x14ac:dyDescent="0.25"/>
    <row r="1634" ht="11.1" customHeight="1" x14ac:dyDescent="0.25"/>
    <row r="1635" ht="11.1" customHeight="1" x14ac:dyDescent="0.25"/>
    <row r="1636" ht="11.1" customHeight="1" x14ac:dyDescent="0.25"/>
    <row r="1637" ht="11.1" customHeight="1" x14ac:dyDescent="0.25"/>
    <row r="1638" ht="11.1" customHeight="1" x14ac:dyDescent="0.25"/>
    <row r="1639" ht="11.1" customHeight="1" x14ac:dyDescent="0.25"/>
    <row r="1640" ht="11.1" customHeight="1" x14ac:dyDescent="0.25"/>
    <row r="1641" ht="11.1" customHeight="1" x14ac:dyDescent="0.25"/>
    <row r="1642" ht="11.1" customHeight="1" x14ac:dyDescent="0.25"/>
    <row r="1643" ht="11.1" customHeight="1" x14ac:dyDescent="0.25"/>
    <row r="1644" ht="11.1" customHeight="1" x14ac:dyDescent="0.25"/>
    <row r="1645" ht="11.1" customHeight="1" x14ac:dyDescent="0.25"/>
    <row r="1646" ht="11.1" customHeight="1" x14ac:dyDescent="0.25"/>
    <row r="1647" ht="11.1" customHeight="1" x14ac:dyDescent="0.25"/>
    <row r="1648" ht="11.1" customHeight="1" x14ac:dyDescent="0.25"/>
    <row r="1649" ht="11.1" customHeight="1" x14ac:dyDescent="0.25"/>
    <row r="1650" ht="11.1" customHeight="1" x14ac:dyDescent="0.25"/>
    <row r="1651" ht="11.1" customHeight="1" x14ac:dyDescent="0.25"/>
    <row r="1652" ht="11.1" customHeight="1" x14ac:dyDescent="0.25"/>
    <row r="1653" ht="11.1" customHeight="1" x14ac:dyDescent="0.25"/>
    <row r="1654" ht="11.1" customHeight="1" x14ac:dyDescent="0.25"/>
    <row r="1655" ht="11.1" customHeight="1" x14ac:dyDescent="0.25"/>
    <row r="1656" ht="11.1" customHeight="1" x14ac:dyDescent="0.25"/>
    <row r="1657" ht="11.1" customHeight="1" x14ac:dyDescent="0.25"/>
    <row r="1658" ht="11.1" customHeight="1" x14ac:dyDescent="0.25"/>
    <row r="1659" ht="11.1" customHeight="1" x14ac:dyDescent="0.25"/>
    <row r="1660" ht="11.1" customHeight="1" x14ac:dyDescent="0.25"/>
    <row r="1661" ht="11.1" customHeight="1" x14ac:dyDescent="0.25"/>
    <row r="1662" ht="11.1" customHeight="1" x14ac:dyDescent="0.25"/>
    <row r="1663" ht="11.1" customHeight="1" x14ac:dyDescent="0.25"/>
    <row r="1664" ht="11.1" customHeight="1" x14ac:dyDescent="0.25"/>
    <row r="1665" ht="11.1" customHeight="1" x14ac:dyDescent="0.25"/>
    <row r="1666" ht="11.1" customHeight="1" x14ac:dyDescent="0.25"/>
    <row r="1667" ht="11.1" customHeight="1" x14ac:dyDescent="0.25"/>
    <row r="1668" ht="11.1" customHeight="1" x14ac:dyDescent="0.25"/>
    <row r="1669" ht="11.1" customHeight="1" x14ac:dyDescent="0.25"/>
    <row r="1670" ht="11.1" customHeight="1" x14ac:dyDescent="0.25"/>
    <row r="1671" ht="11.1" customHeight="1" x14ac:dyDescent="0.25"/>
    <row r="1672" ht="11.1" customHeight="1" x14ac:dyDescent="0.25"/>
    <row r="1673" ht="11.1" customHeight="1" x14ac:dyDescent="0.25"/>
    <row r="1674" ht="11.1" customHeight="1" x14ac:dyDescent="0.25"/>
    <row r="1675" ht="11.1" customHeight="1" x14ac:dyDescent="0.25"/>
    <row r="1676" ht="11.1" customHeight="1" x14ac:dyDescent="0.25"/>
    <row r="1677" ht="11.1" customHeight="1" x14ac:dyDescent="0.25"/>
    <row r="1678" ht="11.1" customHeight="1" x14ac:dyDescent="0.25"/>
    <row r="1679" ht="11.1" customHeight="1" x14ac:dyDescent="0.25"/>
    <row r="1680" ht="11.1" customHeight="1" x14ac:dyDescent="0.25"/>
    <row r="1681" ht="11.1" customHeight="1" x14ac:dyDescent="0.25"/>
    <row r="1682" ht="11.1" customHeight="1" x14ac:dyDescent="0.25"/>
    <row r="1683" ht="11.1" customHeight="1" x14ac:dyDescent="0.25"/>
    <row r="1684" ht="11.1" customHeight="1" x14ac:dyDescent="0.25"/>
    <row r="1685" ht="11.1" customHeight="1" x14ac:dyDescent="0.25"/>
    <row r="1686" ht="11.1" customHeight="1" x14ac:dyDescent="0.25"/>
    <row r="1687" ht="11.1" customHeight="1" x14ac:dyDescent="0.25"/>
    <row r="1688" ht="11.1" customHeight="1" x14ac:dyDescent="0.25"/>
    <row r="1689" ht="11.1" customHeight="1" x14ac:dyDescent="0.25"/>
    <row r="1690" ht="11.1" customHeight="1" x14ac:dyDescent="0.25"/>
    <row r="1691" ht="11.1" customHeight="1" x14ac:dyDescent="0.25"/>
    <row r="1692" ht="11.1" customHeight="1" x14ac:dyDescent="0.25"/>
    <row r="1693" ht="11.1" customHeight="1" x14ac:dyDescent="0.25"/>
    <row r="1694" ht="11.1" customHeight="1" x14ac:dyDescent="0.25"/>
    <row r="1695" ht="11.1" customHeight="1" x14ac:dyDescent="0.25"/>
    <row r="1696" ht="11.1" customHeight="1" x14ac:dyDescent="0.25"/>
    <row r="1697" ht="11.1" customHeight="1" x14ac:dyDescent="0.25"/>
    <row r="1698" ht="11.1" customHeight="1" x14ac:dyDescent="0.25"/>
    <row r="1699" ht="11.1" customHeight="1" x14ac:dyDescent="0.25"/>
    <row r="1700" ht="11.1" customHeight="1" x14ac:dyDescent="0.25"/>
    <row r="1701" ht="11.1" customHeight="1" x14ac:dyDescent="0.25"/>
    <row r="1702" ht="11.1" customHeight="1" x14ac:dyDescent="0.25"/>
    <row r="1703" ht="11.1" customHeight="1" x14ac:dyDescent="0.25"/>
    <row r="1704" ht="11.1" customHeight="1" x14ac:dyDescent="0.25"/>
    <row r="1705" ht="11.1" customHeight="1" x14ac:dyDescent="0.25"/>
    <row r="1706" ht="11.1" customHeight="1" x14ac:dyDescent="0.25"/>
    <row r="1707" ht="11.1" customHeight="1" x14ac:dyDescent="0.25"/>
    <row r="1708" ht="11.1" customHeight="1" x14ac:dyDescent="0.25"/>
    <row r="1709" ht="11.1" customHeight="1" x14ac:dyDescent="0.25"/>
    <row r="1710" ht="11.1" customHeight="1" x14ac:dyDescent="0.25"/>
    <row r="1711" ht="11.1" customHeight="1" x14ac:dyDescent="0.25"/>
    <row r="1712" ht="11.1" customHeight="1" x14ac:dyDescent="0.25"/>
    <row r="1713" ht="11.1" customHeight="1" x14ac:dyDescent="0.25"/>
    <row r="1714" ht="11.1" customHeight="1" x14ac:dyDescent="0.25"/>
    <row r="1715" ht="11.1" customHeight="1" x14ac:dyDescent="0.25"/>
    <row r="1716" ht="11.1" customHeight="1" x14ac:dyDescent="0.25"/>
    <row r="1717" ht="11.1" customHeight="1" x14ac:dyDescent="0.25"/>
    <row r="1718" ht="11.1" customHeight="1" x14ac:dyDescent="0.25"/>
    <row r="1719" ht="11.1" customHeight="1" x14ac:dyDescent="0.25"/>
    <row r="1720" ht="11.1" customHeight="1" x14ac:dyDescent="0.25"/>
    <row r="1721" ht="11.1" customHeight="1" x14ac:dyDescent="0.25"/>
    <row r="1722" ht="11.1" customHeight="1" x14ac:dyDescent="0.25"/>
    <row r="1723" ht="11.1" customHeight="1" x14ac:dyDescent="0.25"/>
    <row r="1724" ht="11.1" customHeight="1" x14ac:dyDescent="0.25"/>
    <row r="1725" ht="11.1" customHeight="1" x14ac:dyDescent="0.25"/>
    <row r="1726" ht="11.1" customHeight="1" x14ac:dyDescent="0.25"/>
    <row r="1727" ht="11.1" customHeight="1" x14ac:dyDescent="0.25"/>
    <row r="1728" ht="11.1" customHeight="1" x14ac:dyDescent="0.25"/>
    <row r="1729" ht="11.1" customHeight="1" x14ac:dyDescent="0.25"/>
    <row r="1730" ht="11.1" customHeight="1" x14ac:dyDescent="0.25"/>
    <row r="1731" ht="11.1" customHeight="1" x14ac:dyDescent="0.25"/>
    <row r="1732" ht="11.1" customHeight="1" x14ac:dyDescent="0.25"/>
    <row r="1733" ht="11.1" customHeight="1" x14ac:dyDescent="0.25"/>
    <row r="1734" ht="11.1" customHeight="1" x14ac:dyDescent="0.25"/>
    <row r="1735" ht="11.1" customHeight="1" x14ac:dyDescent="0.25"/>
    <row r="1736" ht="11.1" customHeight="1" x14ac:dyDescent="0.25"/>
    <row r="1737" ht="11.1" customHeight="1" x14ac:dyDescent="0.25"/>
    <row r="1738" ht="11.1" customHeight="1" x14ac:dyDescent="0.25"/>
    <row r="1739" ht="11.1" customHeight="1" x14ac:dyDescent="0.25"/>
    <row r="1740" ht="11.1" customHeight="1" x14ac:dyDescent="0.25"/>
    <row r="1741" ht="11.1" customHeight="1" x14ac:dyDescent="0.25"/>
    <row r="1742" ht="11.1" customHeight="1" x14ac:dyDescent="0.25"/>
    <row r="1743" ht="11.1" customHeight="1" x14ac:dyDescent="0.25"/>
    <row r="1744" ht="11.1" customHeight="1" x14ac:dyDescent="0.25"/>
    <row r="1745" ht="11.1" customHeight="1" x14ac:dyDescent="0.25"/>
    <row r="1746" ht="11.1" customHeight="1" x14ac:dyDescent="0.25"/>
    <row r="1747" ht="11.1" customHeight="1" x14ac:dyDescent="0.25"/>
    <row r="1748" ht="11.1" customHeight="1" x14ac:dyDescent="0.25"/>
    <row r="1749" ht="11.1" customHeight="1" x14ac:dyDescent="0.25"/>
    <row r="1750" ht="11.1" customHeight="1" x14ac:dyDescent="0.25"/>
    <row r="1751" ht="11.1" customHeight="1" x14ac:dyDescent="0.25"/>
    <row r="1752" ht="11.1" customHeight="1" x14ac:dyDescent="0.25"/>
    <row r="1753" ht="11.1" customHeight="1" x14ac:dyDescent="0.25"/>
    <row r="1754" ht="11.1" customHeight="1" x14ac:dyDescent="0.25"/>
    <row r="1755" ht="11.1" customHeight="1" x14ac:dyDescent="0.25"/>
    <row r="1756" ht="11.1" customHeight="1" x14ac:dyDescent="0.25"/>
    <row r="1757" ht="11.1" customHeight="1" x14ac:dyDescent="0.25"/>
    <row r="1758" ht="11.1" customHeight="1" x14ac:dyDescent="0.25"/>
    <row r="1759" ht="11.1" customHeight="1" x14ac:dyDescent="0.25"/>
    <row r="1760" ht="11.1" customHeight="1" x14ac:dyDescent="0.25"/>
    <row r="1761" ht="11.1" customHeight="1" x14ac:dyDescent="0.25"/>
    <row r="1762" ht="11.1" customHeight="1" x14ac:dyDescent="0.25"/>
    <row r="1763" ht="11.1" customHeight="1" x14ac:dyDescent="0.25"/>
    <row r="1764" ht="11.1" customHeight="1" x14ac:dyDescent="0.25"/>
    <row r="1765" ht="11.1" customHeight="1" x14ac:dyDescent="0.25"/>
    <row r="1766" ht="11.1" customHeight="1" x14ac:dyDescent="0.25"/>
    <row r="1767" ht="11.1" customHeight="1" x14ac:dyDescent="0.25"/>
    <row r="1768" ht="11.1" customHeight="1" x14ac:dyDescent="0.25"/>
    <row r="1769" ht="11.1" customHeight="1" x14ac:dyDescent="0.25"/>
    <row r="1770" ht="11.1" customHeight="1" x14ac:dyDescent="0.25"/>
    <row r="1771" ht="11.1" customHeight="1" x14ac:dyDescent="0.25"/>
    <row r="1772" ht="11.1" customHeight="1" x14ac:dyDescent="0.25"/>
    <row r="1773" ht="11.1" customHeight="1" x14ac:dyDescent="0.25"/>
    <row r="1774" ht="11.1" customHeight="1" x14ac:dyDescent="0.25"/>
    <row r="1775" ht="11.1" customHeight="1" x14ac:dyDescent="0.25"/>
    <row r="1776" ht="11.1" customHeight="1" x14ac:dyDescent="0.25"/>
    <row r="1777" ht="11.1" customHeight="1" x14ac:dyDescent="0.25"/>
    <row r="1778" ht="11.1" customHeight="1" x14ac:dyDescent="0.25"/>
    <row r="1779" ht="11.1" customHeight="1" x14ac:dyDescent="0.25"/>
    <row r="1780" ht="11.1" customHeight="1" x14ac:dyDescent="0.25"/>
    <row r="1781" ht="11.1" customHeight="1" x14ac:dyDescent="0.25"/>
    <row r="1782" ht="11.1" customHeight="1" x14ac:dyDescent="0.25"/>
    <row r="1783" ht="11.1" customHeight="1" x14ac:dyDescent="0.25"/>
    <row r="1784" ht="11.1" customHeight="1" x14ac:dyDescent="0.25"/>
    <row r="1785" ht="11.1" customHeight="1" x14ac:dyDescent="0.25"/>
    <row r="1786" ht="11.1" customHeight="1" x14ac:dyDescent="0.25"/>
    <row r="1787" ht="11.1" customHeight="1" x14ac:dyDescent="0.25"/>
    <row r="1788" ht="11.1" customHeight="1" x14ac:dyDescent="0.25"/>
    <row r="1789" ht="11.1" customHeight="1" x14ac:dyDescent="0.25"/>
    <row r="1790" ht="11.1" customHeight="1" x14ac:dyDescent="0.25"/>
    <row r="1791" ht="11.1" customHeight="1" x14ac:dyDescent="0.25"/>
    <row r="1792" ht="11.1" customHeight="1" x14ac:dyDescent="0.25"/>
    <row r="1793" ht="11.1" customHeight="1" x14ac:dyDescent="0.25"/>
    <row r="1794" ht="11.1" customHeight="1" x14ac:dyDescent="0.25"/>
    <row r="1795" ht="11.1" customHeight="1" x14ac:dyDescent="0.25"/>
    <row r="1796" ht="11.1" customHeight="1" x14ac:dyDescent="0.25"/>
    <row r="1797" ht="11.1" customHeight="1" x14ac:dyDescent="0.25"/>
    <row r="1798" ht="11.1" customHeight="1" x14ac:dyDescent="0.25"/>
    <row r="1799" ht="11.1" customHeight="1" x14ac:dyDescent="0.25"/>
    <row r="1800" ht="11.1" customHeight="1" x14ac:dyDescent="0.25"/>
    <row r="1801" ht="11.1" customHeight="1" x14ac:dyDescent="0.25"/>
    <row r="1802" ht="11.1" customHeight="1" x14ac:dyDescent="0.25"/>
    <row r="1803" ht="11.1" customHeight="1" x14ac:dyDescent="0.25"/>
    <row r="1804" ht="11.1" customHeight="1" x14ac:dyDescent="0.25"/>
    <row r="1805" ht="11.1" customHeight="1" x14ac:dyDescent="0.25"/>
    <row r="1806" ht="11.1" customHeight="1" x14ac:dyDescent="0.25"/>
    <row r="1807" ht="11.1" customHeight="1" x14ac:dyDescent="0.25"/>
    <row r="1808" ht="11.1" customHeight="1" x14ac:dyDescent="0.25"/>
    <row r="1809" ht="11.1" customHeight="1" x14ac:dyDescent="0.25"/>
    <row r="1810" ht="11.1" customHeight="1" x14ac:dyDescent="0.25"/>
    <row r="1811" ht="11.1" customHeight="1" x14ac:dyDescent="0.25"/>
    <row r="1812" ht="11.1" customHeight="1" x14ac:dyDescent="0.25"/>
    <row r="1813" ht="11.1" customHeight="1" x14ac:dyDescent="0.25"/>
    <row r="1814" ht="11.1" customHeight="1" x14ac:dyDescent="0.25"/>
    <row r="1815" ht="11.1" customHeight="1" x14ac:dyDescent="0.25"/>
    <row r="1816" ht="11.1" customHeight="1" x14ac:dyDescent="0.25"/>
    <row r="1817" ht="11.1" customHeight="1" x14ac:dyDescent="0.25"/>
    <row r="1818" ht="11.1" customHeight="1" x14ac:dyDescent="0.25"/>
    <row r="1819" ht="11.1" customHeight="1" x14ac:dyDescent="0.25"/>
    <row r="1820" ht="11.1" customHeight="1" x14ac:dyDescent="0.25"/>
    <row r="1821" ht="11.1" customHeight="1" x14ac:dyDescent="0.25"/>
    <row r="1822" ht="11.1" customHeight="1" x14ac:dyDescent="0.25"/>
    <row r="1823" ht="11.1" customHeight="1" x14ac:dyDescent="0.25"/>
    <row r="1824" ht="11.1" customHeight="1" x14ac:dyDescent="0.25"/>
    <row r="1825" ht="11.1" customHeight="1" x14ac:dyDescent="0.25"/>
    <row r="1826" ht="11.1" customHeight="1" x14ac:dyDescent="0.25"/>
    <row r="1827" ht="11.1" customHeight="1" x14ac:dyDescent="0.25"/>
    <row r="1828" ht="11.1" customHeight="1" x14ac:dyDescent="0.25"/>
    <row r="1829" ht="11.1" customHeight="1" x14ac:dyDescent="0.25"/>
    <row r="1830" ht="11.1" customHeight="1" x14ac:dyDescent="0.25"/>
    <row r="1831" ht="11.1" customHeight="1" x14ac:dyDescent="0.25"/>
    <row r="1832" ht="11.1" customHeight="1" x14ac:dyDescent="0.25"/>
    <row r="1833" ht="11.1" customHeight="1" x14ac:dyDescent="0.25"/>
    <row r="1834" ht="11.1" customHeight="1" x14ac:dyDescent="0.25"/>
    <row r="1835" ht="11.1" customHeight="1" x14ac:dyDescent="0.25"/>
    <row r="1836" ht="11.1" customHeight="1" x14ac:dyDescent="0.25"/>
    <row r="1837" ht="11.1" customHeight="1" x14ac:dyDescent="0.25"/>
    <row r="1838" ht="11.1" customHeight="1" x14ac:dyDescent="0.25"/>
    <row r="1839" ht="11.1" customHeight="1" x14ac:dyDescent="0.25"/>
    <row r="1840" ht="11.1" customHeight="1" x14ac:dyDescent="0.25"/>
    <row r="1841" ht="11.1" customHeight="1" x14ac:dyDescent="0.25"/>
    <row r="1842" ht="11.1" customHeight="1" x14ac:dyDescent="0.25"/>
    <row r="1843" ht="11.1" customHeight="1" x14ac:dyDescent="0.25"/>
    <row r="1844" ht="11.1" customHeight="1" x14ac:dyDescent="0.25"/>
    <row r="1845" ht="11.1" customHeight="1" x14ac:dyDescent="0.25"/>
    <row r="1846" ht="11.1" customHeight="1" x14ac:dyDescent="0.25"/>
    <row r="1847" ht="11.1" customHeight="1" x14ac:dyDescent="0.25"/>
    <row r="1848" ht="11.1" customHeight="1" x14ac:dyDescent="0.25"/>
    <row r="1849" ht="11.1" customHeight="1" x14ac:dyDescent="0.25"/>
    <row r="1850" ht="11.1" customHeight="1" x14ac:dyDescent="0.25"/>
    <row r="1851" ht="11.1" customHeight="1" x14ac:dyDescent="0.25"/>
    <row r="1852" ht="11.1" customHeight="1" x14ac:dyDescent="0.25"/>
    <row r="1853" ht="11.1" customHeight="1" x14ac:dyDescent="0.25"/>
    <row r="1854" ht="11.1" customHeight="1" x14ac:dyDescent="0.25"/>
    <row r="1855" ht="11.1" customHeight="1" x14ac:dyDescent="0.25"/>
    <row r="1856" ht="11.1" customHeight="1" x14ac:dyDescent="0.25"/>
    <row r="1857" ht="11.1" customHeight="1" x14ac:dyDescent="0.25"/>
    <row r="1858" ht="11.1" customHeight="1" x14ac:dyDescent="0.25"/>
    <row r="1859" ht="11.1" customHeight="1" x14ac:dyDescent="0.25"/>
    <row r="1860" ht="11.1" customHeight="1" x14ac:dyDescent="0.25"/>
    <row r="1861" ht="11.1" customHeight="1" x14ac:dyDescent="0.25"/>
    <row r="1862" ht="11.1" customHeight="1" x14ac:dyDescent="0.25"/>
    <row r="1863" ht="11.1" customHeight="1" x14ac:dyDescent="0.25"/>
    <row r="1864" ht="11.1" customHeight="1" x14ac:dyDescent="0.25"/>
    <row r="1865" ht="11.1" customHeight="1" x14ac:dyDescent="0.25"/>
    <row r="1866" ht="11.1" customHeight="1" x14ac:dyDescent="0.25"/>
    <row r="1867" ht="11.1" customHeight="1" x14ac:dyDescent="0.25"/>
    <row r="1868" ht="11.1" customHeight="1" x14ac:dyDescent="0.25"/>
    <row r="1869" ht="11.1" customHeight="1" x14ac:dyDescent="0.25"/>
    <row r="1870" ht="11.1" customHeight="1" x14ac:dyDescent="0.25"/>
    <row r="1871" ht="11.1" customHeight="1" x14ac:dyDescent="0.25"/>
    <row r="1872" ht="11.1" customHeight="1" x14ac:dyDescent="0.25"/>
    <row r="1873" ht="11.1" customHeight="1" x14ac:dyDescent="0.25"/>
    <row r="1874" ht="11.1" customHeight="1" x14ac:dyDescent="0.25"/>
    <row r="1875" ht="11.1" customHeight="1" x14ac:dyDescent="0.25"/>
    <row r="1876" ht="11.1" customHeight="1" x14ac:dyDescent="0.25"/>
    <row r="1877" ht="11.1" customHeight="1" x14ac:dyDescent="0.25"/>
    <row r="1878" ht="11.1" customHeight="1" x14ac:dyDescent="0.25"/>
    <row r="1879" ht="11.1" customHeight="1" x14ac:dyDescent="0.25"/>
    <row r="1880" ht="11.1" customHeight="1" x14ac:dyDescent="0.25"/>
    <row r="1881" ht="11.1" customHeight="1" x14ac:dyDescent="0.25"/>
    <row r="1882" ht="11.1" customHeight="1" x14ac:dyDescent="0.25"/>
    <row r="1883" ht="11.1" customHeight="1" x14ac:dyDescent="0.25"/>
    <row r="1884" ht="11.1" customHeight="1" x14ac:dyDescent="0.25"/>
    <row r="1885" ht="11.1" customHeight="1" x14ac:dyDescent="0.25"/>
    <row r="1886" ht="11.1" customHeight="1" x14ac:dyDescent="0.25"/>
    <row r="1887" ht="11.1" customHeight="1" x14ac:dyDescent="0.25"/>
    <row r="1888" ht="11.1" customHeight="1" x14ac:dyDescent="0.25"/>
    <row r="1889" ht="11.1" customHeight="1" x14ac:dyDescent="0.25"/>
    <row r="1890" ht="11.1" customHeight="1" x14ac:dyDescent="0.25"/>
    <row r="1891" ht="11.1" customHeight="1" x14ac:dyDescent="0.25"/>
    <row r="1892" ht="11.1" customHeight="1" x14ac:dyDescent="0.25"/>
    <row r="1893" ht="11.1" customHeight="1" x14ac:dyDescent="0.25"/>
    <row r="1894" ht="11.1" customHeight="1" x14ac:dyDescent="0.25"/>
    <row r="1895" ht="11.1" customHeight="1" x14ac:dyDescent="0.25"/>
    <row r="1896" ht="11.1" customHeight="1" x14ac:dyDescent="0.25"/>
    <row r="1897" ht="11.1" customHeight="1" x14ac:dyDescent="0.25"/>
    <row r="1898" ht="11.1" customHeight="1" x14ac:dyDescent="0.25"/>
    <row r="1899" ht="11.1" customHeight="1" x14ac:dyDescent="0.25"/>
    <row r="1900" ht="11.1" customHeight="1" x14ac:dyDescent="0.25"/>
    <row r="1901" ht="11.1" customHeight="1" x14ac:dyDescent="0.25"/>
    <row r="1902" ht="11.1" customHeight="1" x14ac:dyDescent="0.25"/>
    <row r="1903" ht="11.1" customHeight="1" x14ac:dyDescent="0.25"/>
    <row r="1904" ht="11.1" customHeight="1" x14ac:dyDescent="0.25"/>
    <row r="1905" ht="11.1" customHeight="1" x14ac:dyDescent="0.25"/>
    <row r="1906" ht="11.1" customHeight="1" x14ac:dyDescent="0.25"/>
    <row r="1907" ht="11.1" customHeight="1" x14ac:dyDescent="0.25"/>
    <row r="1908" ht="11.1" customHeight="1" x14ac:dyDescent="0.25"/>
    <row r="1909" ht="11.1" customHeight="1" x14ac:dyDescent="0.25"/>
    <row r="1910" ht="11.1" customHeight="1" x14ac:dyDescent="0.25"/>
    <row r="1911" ht="11.1" customHeight="1" x14ac:dyDescent="0.25"/>
    <row r="1912" ht="11.1" customHeight="1" x14ac:dyDescent="0.25"/>
    <row r="1913" ht="11.1" customHeight="1" x14ac:dyDescent="0.25"/>
    <row r="1914" ht="11.1" customHeight="1" x14ac:dyDescent="0.25"/>
    <row r="1915" ht="11.1" customHeight="1" x14ac:dyDescent="0.25"/>
    <row r="1916" ht="11.1" customHeight="1" x14ac:dyDescent="0.25"/>
    <row r="1917" ht="11.1" customHeight="1" x14ac:dyDescent="0.25"/>
    <row r="1918" ht="11.1" customHeight="1" x14ac:dyDescent="0.25"/>
    <row r="1919" ht="11.1" customHeight="1" x14ac:dyDescent="0.25"/>
    <row r="1920" ht="11.1" customHeight="1" x14ac:dyDescent="0.25"/>
    <row r="1921" ht="11.1" customHeight="1" x14ac:dyDescent="0.25"/>
    <row r="1922" ht="11.1" customHeight="1" x14ac:dyDescent="0.25"/>
    <row r="1923" ht="11.1" customHeight="1" x14ac:dyDescent="0.25"/>
    <row r="1924" ht="11.1" customHeight="1" x14ac:dyDescent="0.25"/>
    <row r="1925" ht="11.1" customHeight="1" x14ac:dyDescent="0.25"/>
    <row r="1926" ht="11.1" customHeight="1" x14ac:dyDescent="0.25"/>
    <row r="1927" ht="11.1" customHeight="1" x14ac:dyDescent="0.25"/>
    <row r="1928" ht="11.1" customHeight="1" x14ac:dyDescent="0.25"/>
    <row r="1929" ht="11.1" customHeight="1" x14ac:dyDescent="0.25"/>
    <row r="1930" ht="11.1" customHeight="1" x14ac:dyDescent="0.25"/>
    <row r="1931" ht="11.1" customHeight="1" x14ac:dyDescent="0.25"/>
    <row r="1932" ht="11.1" customHeight="1" x14ac:dyDescent="0.25"/>
    <row r="1933" ht="11.1" customHeight="1" x14ac:dyDescent="0.25"/>
    <row r="1934" ht="11.1" customHeight="1" x14ac:dyDescent="0.25"/>
    <row r="1935" ht="11.1" customHeight="1" x14ac:dyDescent="0.25"/>
    <row r="1936" ht="11.1" customHeight="1" x14ac:dyDescent="0.25"/>
    <row r="1937" ht="11.1" customHeight="1" x14ac:dyDescent="0.25"/>
    <row r="1938" ht="11.1" customHeight="1" x14ac:dyDescent="0.25"/>
    <row r="1939" ht="11.1" customHeight="1" x14ac:dyDescent="0.25"/>
    <row r="1940" ht="11.1" customHeight="1" x14ac:dyDescent="0.25"/>
    <row r="1941" ht="11.1" customHeight="1" x14ac:dyDescent="0.25"/>
    <row r="1942" ht="11.1" customHeight="1" x14ac:dyDescent="0.25"/>
    <row r="1943" ht="11.1" customHeight="1" x14ac:dyDescent="0.25"/>
    <row r="1944" ht="11.1" customHeight="1" x14ac:dyDescent="0.25"/>
    <row r="1945" ht="11.1" customHeight="1" x14ac:dyDescent="0.25"/>
    <row r="1946" ht="11.1" customHeight="1" x14ac:dyDescent="0.25"/>
    <row r="1947" ht="11.1" customHeight="1" x14ac:dyDescent="0.25"/>
    <row r="1948" ht="11.1" customHeight="1" x14ac:dyDescent="0.25"/>
    <row r="1949" ht="11.1" customHeight="1" x14ac:dyDescent="0.25"/>
    <row r="1950" ht="11.1" customHeight="1" x14ac:dyDescent="0.25"/>
    <row r="1951" ht="11.1" customHeight="1" x14ac:dyDescent="0.25"/>
    <row r="1952" ht="11.1" customHeight="1" x14ac:dyDescent="0.25"/>
    <row r="1953" ht="11.1" customHeight="1" x14ac:dyDescent="0.25"/>
    <row r="1954" ht="11.1" customHeight="1" x14ac:dyDescent="0.25"/>
    <row r="1955" ht="11.1" customHeight="1" x14ac:dyDescent="0.25"/>
    <row r="1956" ht="11.1" customHeight="1" x14ac:dyDescent="0.25"/>
    <row r="1957" ht="11.1" customHeight="1" x14ac:dyDescent="0.25"/>
    <row r="1958" ht="11.1" customHeight="1" x14ac:dyDescent="0.25"/>
    <row r="1959" ht="11.1" customHeight="1" x14ac:dyDescent="0.25"/>
    <row r="1960" ht="11.1" customHeight="1" x14ac:dyDescent="0.25"/>
    <row r="1961" ht="11.1" customHeight="1" x14ac:dyDescent="0.25"/>
    <row r="1962" ht="11.1" customHeight="1" x14ac:dyDescent="0.25"/>
    <row r="1963" ht="11.1" customHeight="1" x14ac:dyDescent="0.25"/>
    <row r="1964" ht="11.1" customHeight="1" x14ac:dyDescent="0.25"/>
    <row r="1965" ht="11.1" customHeight="1" x14ac:dyDescent="0.25"/>
    <row r="1966" ht="11.1" customHeight="1" x14ac:dyDescent="0.25"/>
    <row r="1967" ht="11.1" customHeight="1" x14ac:dyDescent="0.25"/>
    <row r="1968" ht="11.1" customHeight="1" x14ac:dyDescent="0.25"/>
    <row r="1969" ht="11.1" customHeight="1" x14ac:dyDescent="0.25"/>
    <row r="1970" ht="11.1" customHeight="1" x14ac:dyDescent="0.25"/>
    <row r="1971" ht="11.1" customHeight="1" x14ac:dyDescent="0.25"/>
    <row r="1972" ht="11.1" customHeight="1" x14ac:dyDescent="0.25"/>
    <row r="1973" ht="11.1" customHeight="1" x14ac:dyDescent="0.25"/>
    <row r="1974" ht="11.1" customHeight="1" x14ac:dyDescent="0.25"/>
    <row r="1975" ht="11.1" customHeight="1" x14ac:dyDescent="0.25"/>
    <row r="1976" ht="11.1" customHeight="1" x14ac:dyDescent="0.25"/>
    <row r="1977" ht="11.1" customHeight="1" x14ac:dyDescent="0.25"/>
    <row r="1978" ht="11.1" customHeight="1" x14ac:dyDescent="0.25"/>
    <row r="1979" ht="11.1" customHeight="1" x14ac:dyDescent="0.25"/>
    <row r="1980" ht="11.1" customHeight="1" x14ac:dyDescent="0.25"/>
    <row r="1981" ht="11.1" customHeight="1" x14ac:dyDescent="0.25"/>
    <row r="1982" ht="11.1" customHeight="1" x14ac:dyDescent="0.25"/>
    <row r="1983" ht="11.1" customHeight="1" x14ac:dyDescent="0.25"/>
    <row r="1984" ht="11.1" customHeight="1" x14ac:dyDescent="0.25"/>
    <row r="1985" ht="11.1" customHeight="1" x14ac:dyDescent="0.25"/>
    <row r="1986" ht="11.1" customHeight="1" x14ac:dyDescent="0.25"/>
    <row r="1987" ht="11.1" customHeight="1" x14ac:dyDescent="0.25"/>
    <row r="1988" ht="11.1" customHeight="1" x14ac:dyDescent="0.25"/>
    <row r="1989" ht="11.1" customHeight="1" x14ac:dyDescent="0.25"/>
    <row r="1990" ht="11.1" customHeight="1" x14ac:dyDescent="0.25"/>
    <row r="1991" ht="11.1" customHeight="1" x14ac:dyDescent="0.25"/>
    <row r="1992" ht="11.1" customHeight="1" x14ac:dyDescent="0.25"/>
    <row r="1993" ht="11.1" customHeight="1" x14ac:dyDescent="0.25"/>
    <row r="1994" ht="11.1" customHeight="1" x14ac:dyDescent="0.25"/>
    <row r="1995" ht="11.1" customHeight="1" x14ac:dyDescent="0.25"/>
    <row r="1996" ht="11.1" customHeight="1" x14ac:dyDescent="0.25"/>
    <row r="1997" ht="11.1" customHeight="1" x14ac:dyDescent="0.25"/>
    <row r="1998" ht="11.1" customHeight="1" x14ac:dyDescent="0.25"/>
    <row r="1999" ht="11.1" customHeight="1" x14ac:dyDescent="0.25"/>
    <row r="2000" ht="11.1" customHeight="1" x14ac:dyDescent="0.25"/>
    <row r="2001" ht="11.1" customHeight="1" x14ac:dyDescent="0.25"/>
    <row r="2002" ht="11.1" customHeight="1" x14ac:dyDescent="0.25"/>
    <row r="2003" ht="11.1" customHeight="1" x14ac:dyDescent="0.25"/>
    <row r="2004" ht="11.1" customHeight="1" x14ac:dyDescent="0.25"/>
    <row r="2005" ht="11.1" customHeight="1" x14ac:dyDescent="0.25"/>
    <row r="2006" ht="11.1" customHeight="1" x14ac:dyDescent="0.25"/>
    <row r="2007" ht="11.1" customHeight="1" x14ac:dyDescent="0.25"/>
    <row r="2008" ht="11.1" customHeight="1" x14ac:dyDescent="0.25"/>
    <row r="2009" ht="11.1" customHeight="1" x14ac:dyDescent="0.25"/>
    <row r="2010" ht="11.1" customHeight="1" x14ac:dyDescent="0.25"/>
    <row r="2011" ht="11.1" customHeight="1" x14ac:dyDescent="0.25"/>
    <row r="2012" ht="11.1" customHeight="1" x14ac:dyDescent="0.25"/>
    <row r="2013" ht="11.1" customHeight="1" x14ac:dyDescent="0.25"/>
    <row r="2014" ht="11.1" customHeight="1" x14ac:dyDescent="0.25"/>
    <row r="2015" ht="11.1" customHeight="1" x14ac:dyDescent="0.25"/>
    <row r="2016" ht="11.1" customHeight="1" x14ac:dyDescent="0.25"/>
    <row r="2017" ht="11.1" customHeight="1" x14ac:dyDescent="0.25"/>
    <row r="2018" ht="11.1" customHeight="1" x14ac:dyDescent="0.25"/>
    <row r="2019" ht="11.1" customHeight="1" x14ac:dyDescent="0.25"/>
    <row r="2020" ht="11.1" customHeight="1" x14ac:dyDescent="0.25"/>
    <row r="2021" ht="11.1" customHeight="1" x14ac:dyDescent="0.25"/>
    <row r="2022" ht="11.1" customHeight="1" x14ac:dyDescent="0.25"/>
    <row r="2023" ht="11.1" customHeight="1" x14ac:dyDescent="0.25"/>
    <row r="2024" ht="11.1" customHeight="1" x14ac:dyDescent="0.25"/>
    <row r="2025" ht="11.1" customHeight="1" x14ac:dyDescent="0.25"/>
    <row r="2026" ht="11.1" customHeight="1" x14ac:dyDescent="0.25"/>
    <row r="2027" ht="11.1" customHeight="1" x14ac:dyDescent="0.25"/>
    <row r="2028" ht="11.1" customHeight="1" x14ac:dyDescent="0.25"/>
    <row r="2029" ht="11.1" customHeight="1" x14ac:dyDescent="0.25"/>
    <row r="2030" ht="11.1" customHeight="1" x14ac:dyDescent="0.25"/>
    <row r="2031" ht="11.1" customHeight="1" x14ac:dyDescent="0.25"/>
    <row r="2032" ht="11.1" customHeight="1" x14ac:dyDescent="0.25"/>
    <row r="2033" ht="11.1" customHeight="1" x14ac:dyDescent="0.25"/>
    <row r="2034" ht="11.1" customHeight="1" x14ac:dyDescent="0.25"/>
    <row r="2035" ht="11.1" customHeight="1" x14ac:dyDescent="0.25"/>
    <row r="2036" ht="11.1" customHeight="1" x14ac:dyDescent="0.25"/>
    <row r="2037" ht="11.1" customHeight="1" x14ac:dyDescent="0.25"/>
    <row r="2038" ht="11.1" customHeight="1" x14ac:dyDescent="0.25"/>
    <row r="2039" ht="11.1" customHeight="1" x14ac:dyDescent="0.25"/>
    <row r="2040" ht="11.1" customHeight="1" x14ac:dyDescent="0.25"/>
    <row r="2041" ht="11.1" customHeight="1" x14ac:dyDescent="0.25"/>
    <row r="2042" ht="11.1" customHeight="1" x14ac:dyDescent="0.25"/>
    <row r="2043" ht="11.1" customHeight="1" x14ac:dyDescent="0.25"/>
    <row r="2044" ht="11.1" customHeight="1" x14ac:dyDescent="0.25"/>
    <row r="2045" ht="11.1" customHeight="1" x14ac:dyDescent="0.25"/>
    <row r="2046" ht="11.1" customHeight="1" x14ac:dyDescent="0.25"/>
    <row r="2047" ht="11.1" customHeight="1" x14ac:dyDescent="0.25"/>
    <row r="2048" ht="11.1" customHeight="1" x14ac:dyDescent="0.25"/>
    <row r="2049" ht="11.1" customHeight="1" x14ac:dyDescent="0.25"/>
    <row r="2050" ht="11.1" customHeight="1" x14ac:dyDescent="0.25"/>
    <row r="2051" ht="11.1" customHeight="1" x14ac:dyDescent="0.25"/>
    <row r="2052" ht="11.1" customHeight="1" x14ac:dyDescent="0.25"/>
    <row r="2053" ht="11.1" customHeight="1" x14ac:dyDescent="0.25"/>
    <row r="2054" ht="11.1" customHeight="1" x14ac:dyDescent="0.25"/>
    <row r="2055" ht="11.1" customHeight="1" x14ac:dyDescent="0.25"/>
    <row r="2056" ht="11.1" customHeight="1" x14ac:dyDescent="0.25"/>
    <row r="2057" ht="11.1" customHeight="1" x14ac:dyDescent="0.25"/>
    <row r="2058" ht="11.1" customHeight="1" x14ac:dyDescent="0.25"/>
    <row r="2059" ht="11.1" customHeight="1" x14ac:dyDescent="0.25"/>
    <row r="2060" ht="11.1" customHeight="1" x14ac:dyDescent="0.25"/>
    <row r="2061" ht="11.1" customHeight="1" x14ac:dyDescent="0.25"/>
    <row r="2062" ht="11.1" customHeight="1" x14ac:dyDescent="0.25"/>
    <row r="2063" ht="11.1" customHeight="1" x14ac:dyDescent="0.25"/>
    <row r="2064" ht="11.1" customHeight="1" x14ac:dyDescent="0.25"/>
    <row r="2065" ht="11.1" customHeight="1" x14ac:dyDescent="0.25"/>
    <row r="2066" ht="11.1" customHeight="1" x14ac:dyDescent="0.25"/>
    <row r="2067" ht="11.1" customHeight="1" x14ac:dyDescent="0.25"/>
    <row r="2068" ht="11.1" customHeight="1" x14ac:dyDescent="0.25"/>
    <row r="2069" ht="11.1" customHeight="1" x14ac:dyDescent="0.25"/>
    <row r="2070" ht="11.1" customHeight="1" x14ac:dyDescent="0.25"/>
    <row r="2071" ht="11.1" customHeight="1" x14ac:dyDescent="0.25"/>
    <row r="2072" ht="11.1" customHeight="1" x14ac:dyDescent="0.25"/>
    <row r="2073" ht="11.1" customHeight="1" x14ac:dyDescent="0.25"/>
    <row r="2074" ht="11.1" customHeight="1" x14ac:dyDescent="0.25"/>
    <row r="2075" ht="11.1" customHeight="1" x14ac:dyDescent="0.25"/>
    <row r="2076" ht="11.1" customHeight="1" x14ac:dyDescent="0.25"/>
    <row r="2077" ht="11.1" customHeight="1" x14ac:dyDescent="0.25"/>
    <row r="2078" ht="11.1" customHeight="1" x14ac:dyDescent="0.25"/>
    <row r="2079" ht="11.1" customHeight="1" x14ac:dyDescent="0.25"/>
    <row r="2080" ht="11.1" customHeight="1" x14ac:dyDescent="0.25"/>
    <row r="2081" ht="11.1" customHeight="1" x14ac:dyDescent="0.25"/>
    <row r="2082" ht="11.1" customHeight="1" x14ac:dyDescent="0.25"/>
    <row r="2083" ht="11.1" customHeight="1" x14ac:dyDescent="0.25"/>
    <row r="2084" ht="11.1" customHeight="1" x14ac:dyDescent="0.25"/>
    <row r="2085" ht="11.1" customHeight="1" x14ac:dyDescent="0.25"/>
    <row r="2086" ht="11.1" customHeight="1" x14ac:dyDescent="0.25"/>
    <row r="2087" ht="11.1" customHeight="1" x14ac:dyDescent="0.25"/>
    <row r="2088" ht="11.1" customHeight="1" x14ac:dyDescent="0.25"/>
    <row r="2089" ht="11.1" customHeight="1" x14ac:dyDescent="0.25"/>
    <row r="2090" ht="11.1" customHeight="1" x14ac:dyDescent="0.25"/>
    <row r="2091" ht="11.1" customHeight="1" x14ac:dyDescent="0.25"/>
    <row r="2092" ht="11.1" customHeight="1" x14ac:dyDescent="0.25"/>
    <row r="2093" ht="11.1" customHeight="1" x14ac:dyDescent="0.25"/>
    <row r="2094" ht="11.1" customHeight="1" x14ac:dyDescent="0.25"/>
    <row r="2095" ht="11.1" customHeight="1" x14ac:dyDescent="0.25"/>
    <row r="2096" ht="11.1" customHeight="1" x14ac:dyDescent="0.25"/>
    <row r="2097" ht="11.1" customHeight="1" x14ac:dyDescent="0.25"/>
    <row r="2098" ht="11.1" customHeight="1" x14ac:dyDescent="0.25"/>
    <row r="2099" ht="11.1" customHeight="1" x14ac:dyDescent="0.25"/>
    <row r="2100" ht="11.1" customHeight="1" x14ac:dyDescent="0.25"/>
    <row r="2101" ht="11.1" customHeight="1" x14ac:dyDescent="0.25"/>
    <row r="2102" ht="11.1" customHeight="1" x14ac:dyDescent="0.25"/>
    <row r="2103" ht="11.1" customHeight="1" x14ac:dyDescent="0.25"/>
    <row r="2104" ht="11.1" customHeight="1" x14ac:dyDescent="0.25"/>
    <row r="2105" ht="11.1" customHeight="1" x14ac:dyDescent="0.25"/>
    <row r="2106" ht="11.1" customHeight="1" x14ac:dyDescent="0.25"/>
    <row r="2107" ht="11.1" customHeight="1" x14ac:dyDescent="0.25"/>
    <row r="2108" ht="11.1" customHeight="1" x14ac:dyDescent="0.25"/>
    <row r="2109" ht="11.1" customHeight="1" x14ac:dyDescent="0.25"/>
    <row r="2110" ht="11.1" customHeight="1" x14ac:dyDescent="0.25"/>
    <row r="2111" ht="11.1" customHeight="1" x14ac:dyDescent="0.25"/>
    <row r="2112" ht="11.1" customHeight="1" x14ac:dyDescent="0.25"/>
    <row r="2113" ht="11.1" customHeight="1" x14ac:dyDescent="0.25"/>
    <row r="2114" ht="11.1" customHeight="1" x14ac:dyDescent="0.25"/>
    <row r="2115" ht="11.1" customHeight="1" x14ac:dyDescent="0.25"/>
    <row r="2116" ht="11.1" customHeight="1" x14ac:dyDescent="0.25"/>
    <row r="2117" ht="11.1" customHeight="1" x14ac:dyDescent="0.25"/>
    <row r="2118" ht="11.1" customHeight="1" x14ac:dyDescent="0.25"/>
    <row r="2119" ht="11.1" customHeight="1" x14ac:dyDescent="0.25"/>
    <row r="2120" ht="11.1" customHeight="1" x14ac:dyDescent="0.25"/>
    <row r="2121" ht="11.1" customHeight="1" x14ac:dyDescent="0.25"/>
    <row r="2122" ht="11.1" customHeight="1" x14ac:dyDescent="0.25"/>
    <row r="2123" ht="11.1" customHeight="1" x14ac:dyDescent="0.25"/>
    <row r="2124" ht="11.1" customHeight="1" x14ac:dyDescent="0.25"/>
    <row r="2125" ht="11.1" customHeight="1" x14ac:dyDescent="0.25"/>
    <row r="2126" ht="11.1" customHeight="1" x14ac:dyDescent="0.25"/>
    <row r="2127" ht="11.1" customHeight="1" x14ac:dyDescent="0.25"/>
    <row r="2128" ht="11.1" customHeight="1" x14ac:dyDescent="0.25"/>
    <row r="2129" ht="11.1" customHeight="1" x14ac:dyDescent="0.25"/>
    <row r="2130" ht="11.1" customHeight="1" x14ac:dyDescent="0.25"/>
    <row r="2131" ht="11.1" customHeight="1" x14ac:dyDescent="0.25"/>
    <row r="2132" ht="11.1" customHeight="1" x14ac:dyDescent="0.25"/>
    <row r="2133" ht="11.1" customHeight="1" x14ac:dyDescent="0.25"/>
    <row r="2134" ht="11.1" customHeight="1" x14ac:dyDescent="0.25"/>
  </sheetData>
  <sheetProtection algorithmName="SHA-512" hashValue="hl3O43gcFzDIlpxKX15NZxauuzSoL3pIXpJjX3GJK4FSpxbzq3zQQyUanCFpEqtYz2Bquehgzj/kFl8ZduGSrA==" saltValue="FRkj0POvCxrVPKDrdBsVCw==" spinCount="100000" sheet="1" formatCells="0" formatColumns="0" formatRows="0"/>
  <mergeCells count="37">
    <mergeCell ref="B4:B5"/>
    <mergeCell ref="D4:D6"/>
    <mergeCell ref="E4:E6"/>
    <mergeCell ref="F4:F6"/>
    <mergeCell ref="G4:G6"/>
    <mergeCell ref="H3:H6"/>
    <mergeCell ref="I3:I6"/>
    <mergeCell ref="J3:J6"/>
    <mergeCell ref="P3:P6"/>
    <mergeCell ref="K3:K6"/>
    <mergeCell ref="L3:L6"/>
    <mergeCell ref="M3:M6"/>
    <mergeCell ref="N3:N6"/>
    <mergeCell ref="O3:O6"/>
    <mergeCell ref="AB3:AB6"/>
    <mergeCell ref="Q3:Q6"/>
    <mergeCell ref="R3:R6"/>
    <mergeCell ref="S3:S6"/>
    <mergeCell ref="T3:T6"/>
    <mergeCell ref="Z3:Z6"/>
    <mergeCell ref="AA3:AA6"/>
    <mergeCell ref="U3:U6"/>
    <mergeCell ref="V3:V6"/>
    <mergeCell ref="W3:W6"/>
    <mergeCell ref="X3:X6"/>
    <mergeCell ref="Y3:Y6"/>
    <mergeCell ref="A1:A3"/>
    <mergeCell ref="D1:D3"/>
    <mergeCell ref="E1:E3"/>
    <mergeCell ref="F1:F3"/>
    <mergeCell ref="G1:G3"/>
    <mergeCell ref="B2:B3"/>
    <mergeCell ref="AC3:AC6"/>
    <mergeCell ref="AD3:AD6"/>
    <mergeCell ref="AE3:AE6"/>
    <mergeCell ref="AF3:AF6"/>
    <mergeCell ref="AG3:AG6"/>
  </mergeCells>
  <conditionalFormatting sqref="B2:B3">
    <cfRule type="cellIs" dxfId="9" priority="1" stopIfTrue="1" operator="equal">
      <formula>"Out of Balance"</formula>
    </cfRule>
  </conditionalFormatting>
  <conditionalFormatting sqref="B4:B5">
    <cfRule type="cellIs" dxfId="8" priority="2" stopIfTrue="1" operator="equal">
      <formula>"Enter Bldg Space, Line 89"</formula>
    </cfRule>
  </conditionalFormatting>
  <conditionalFormatting sqref="D8:D10 E19:E25 D28:D32 D35:D37 G40:G50 D53:D57 G54:G57 D60 D62:D73 D75:D89">
    <cfRule type="cellIs" dxfId="7" priority="3" stopIfTrue="1" operator="equal">
      <formula>"Over Allocated"</formula>
    </cfRule>
  </conditionalFormatting>
  <printOptions horizontalCentered="1" headings="1" gridLines="1"/>
  <pageMargins left="0" right="0" top="1.1299999999999999" bottom="0.5" header="0.47" footer="0"/>
  <pageSetup scale="50" fitToWidth="4" fitToHeight="3" orientation="landscape" verticalDpi="4294967292" r:id="rId1"/>
  <headerFooter alignWithMargins="0">
    <oddHeader>&amp;C&amp;"Arial,Bold"&amp;16DHS DIVISION OF AGING SERVICES
 UNIFORM COST METHODOLOGY
Support Inputs
SFY 2024</oddHeader>
    <oddFooter>&amp;RPage &amp;P of &amp;N</oddFooter>
  </headerFooter>
  <rowBreaks count="2" manualBreakCount="2">
    <brk id="91" max="16383" man="1"/>
    <brk id="102" max="16383" man="1"/>
  </rowBreaks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C7BEC-83E8-4B62-9661-213EA518EB34}">
  <sheetPr>
    <tabColor theme="0" tint="-0.499984740745262"/>
    <pageSetUpPr fitToPage="1"/>
  </sheetPr>
  <dimension ref="A1"/>
  <sheetViews>
    <sheetView showGridLines="0" workbookViewId="0">
      <selection activeCell="H12" sqref="H12"/>
    </sheetView>
  </sheetViews>
  <sheetFormatPr defaultRowHeight="12.75" x14ac:dyDescent="0.2"/>
  <sheetData/>
  <sheetProtection algorithmName="SHA-512" hashValue="KdVaw2X6x+HBZ/g2i9FVhBd6BtltsRZjLAskriekydFwq81dsLAyHpzkh0BbnXMiPL/6VHaypO1DdWmaUXM2/w==" saltValue="3YbLbSB5muF8vEffUUG68Q==" spinCount="100000" sheet="1" objects="1" scenarios="1" formatColumns="0" formatRows="0"/>
  <printOptions horizontalCentered="1"/>
  <pageMargins left="0.7" right="0.7" top="1.5" bottom="0.75" header="0.3" footer="0.3"/>
  <pageSetup scale="96" orientation="portrait" r:id="rId1"/>
  <headerFooter>
    <oddHeader>&amp;C&amp;"Arial,Bold"&amp;16DHS DIVISON OF AGING SERVICES
UNIFORM COST METHODOLOGY 
Outputs Label
SFY 2024</oddHeader>
    <oddFooter>&amp;RPage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73CC6-A9D0-4B07-A8D8-0D8313BAD18D}">
  <sheetPr syncVertical="1" syncRef="B13">
    <tabColor theme="4" tint="0.59999389629810485"/>
    <pageSetUpPr fitToPage="1"/>
  </sheetPr>
  <dimension ref="A1:DN317"/>
  <sheetViews>
    <sheetView zoomScale="112" zoomScaleNormal="112" workbookViewId="0">
      <pane xSplit="1" ySplit="5" topLeftCell="B13" activePane="bottomRight" state="frozen"/>
      <selection pane="topRight" activeCell="DG33" sqref="DG33:DG42"/>
      <selection pane="bottomLeft" activeCell="DG33" sqref="DG33:DG42"/>
      <selection pane="bottomRight" activeCell="F29" sqref="F29"/>
    </sheetView>
  </sheetViews>
  <sheetFormatPr defaultColWidth="9.85546875" defaultRowHeight="15" x14ac:dyDescent="0.2"/>
  <cols>
    <col min="1" max="1" width="79.28515625" style="5" customWidth="1"/>
    <col min="2" max="2" width="16" style="5" customWidth="1"/>
    <col min="3" max="3" width="36.5703125" style="5" customWidth="1"/>
    <col min="4" max="4" width="15.5703125" style="5" customWidth="1"/>
    <col min="5" max="5" width="19.140625" style="5" customWidth="1"/>
    <col min="6" max="6" width="16.42578125" style="5" bestFit="1" customWidth="1"/>
    <col min="7" max="7" width="20.28515625" style="5" customWidth="1"/>
    <col min="8" max="8" width="21" style="5" customWidth="1"/>
    <col min="9" max="9" width="17.5703125" style="5" customWidth="1"/>
    <col min="10" max="10" width="13.28515625" style="5" customWidth="1"/>
    <col min="11" max="11" width="19.28515625" style="5" customWidth="1"/>
    <col min="12" max="12" width="14.28515625" style="5" customWidth="1"/>
    <col min="13" max="13" width="14.5703125" style="5" customWidth="1"/>
    <col min="14" max="113" width="19" style="5" customWidth="1"/>
    <col min="114" max="114" width="22.85546875" style="5" customWidth="1"/>
    <col min="115" max="115" width="17.140625" style="5" customWidth="1"/>
    <col min="116" max="116" width="4.85546875" style="5" customWidth="1"/>
    <col min="117" max="117" width="23.5703125" style="6" customWidth="1"/>
    <col min="118" max="118" width="42.28515625" style="2" customWidth="1"/>
    <col min="119" max="119" width="8.7109375" style="6" customWidth="1"/>
    <col min="120" max="121" width="11" style="6" customWidth="1"/>
    <col min="122" max="123" width="9.85546875" style="6" customWidth="1"/>
    <col min="124" max="124" width="8.7109375" style="6" customWidth="1"/>
    <col min="125" max="126" width="9.85546875" style="6" customWidth="1"/>
    <col min="127" max="127" width="8.7109375" style="6" customWidth="1"/>
    <col min="128" max="129" width="9.85546875" style="6" customWidth="1"/>
    <col min="130" max="130" width="8.7109375" style="6" customWidth="1"/>
    <col min="131" max="132" width="9.85546875" style="6" customWidth="1"/>
    <col min="133" max="133" width="8.7109375" style="6" customWidth="1"/>
    <col min="134" max="135" width="9.85546875" style="6" customWidth="1"/>
    <col min="136" max="136" width="8.7109375" style="6" customWidth="1"/>
    <col min="137" max="138" width="9.85546875" style="6" customWidth="1"/>
    <col min="139" max="139" width="8.7109375" style="6" customWidth="1"/>
    <col min="140" max="141" width="9.85546875" style="6" customWidth="1"/>
    <col min="142" max="142" width="8.7109375" style="6" customWidth="1"/>
    <col min="143" max="143" width="9.85546875" style="6" customWidth="1"/>
    <col min="144" max="144" width="8.7109375" style="6" customWidth="1"/>
    <col min="145" max="145" width="11" style="6" customWidth="1"/>
    <col min="146" max="147" width="7.5703125" style="6" customWidth="1"/>
    <col min="148" max="148" width="11" style="6" customWidth="1"/>
    <col min="149" max="149" width="8.7109375" style="6" customWidth="1"/>
    <col min="150" max="151" width="11" style="6" customWidth="1"/>
    <col min="152" max="153" width="9.85546875" style="6" customWidth="1"/>
    <col min="154" max="154" width="8.7109375" style="6" customWidth="1"/>
    <col min="155" max="156" width="9.85546875" style="6" customWidth="1"/>
    <col min="157" max="157" width="8.7109375" style="6" customWidth="1"/>
    <col min="158" max="159" width="9.85546875" style="6" customWidth="1"/>
    <col min="160" max="160" width="8.7109375" style="6" customWidth="1"/>
    <col min="161" max="16384" width="9.85546875" style="6"/>
  </cols>
  <sheetData>
    <row r="1" spans="1:116" ht="33.75" customHeight="1" x14ac:dyDescent="0.3">
      <c r="A1" s="212" t="str">
        <f>PERSONNEL_INPUTS!A1</f>
        <v>Enter Provider Name: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99" t="s">
        <v>40</v>
      </c>
      <c r="O1" s="98"/>
      <c r="P1" s="98"/>
      <c r="Q1" s="98"/>
      <c r="R1" s="99" t="s">
        <v>41</v>
      </c>
      <c r="S1" s="98"/>
      <c r="T1" s="98"/>
      <c r="U1" s="98"/>
      <c r="V1" s="99" t="s">
        <v>42</v>
      </c>
      <c r="W1" s="98"/>
      <c r="X1" s="98"/>
      <c r="Y1" s="98"/>
      <c r="Z1" s="99" t="s">
        <v>43</v>
      </c>
      <c r="AA1" s="98"/>
      <c r="AB1" s="98"/>
      <c r="AC1" s="98"/>
      <c r="AD1" s="99" t="s">
        <v>44</v>
      </c>
      <c r="AE1" s="98"/>
      <c r="AF1" s="98"/>
      <c r="AG1" s="98"/>
      <c r="AH1" s="99" t="s">
        <v>45</v>
      </c>
      <c r="AI1" s="98"/>
      <c r="AJ1" s="98"/>
      <c r="AK1" s="98"/>
      <c r="AL1" s="99" t="s">
        <v>46</v>
      </c>
      <c r="AM1" s="98"/>
      <c r="AN1" s="98"/>
      <c r="AO1" s="98"/>
      <c r="AP1" s="99" t="s">
        <v>47</v>
      </c>
      <c r="AQ1" s="98"/>
      <c r="AR1" s="98"/>
      <c r="AS1" s="98"/>
      <c r="AT1" s="99" t="s">
        <v>48</v>
      </c>
      <c r="AU1" s="98"/>
      <c r="AV1" s="98"/>
      <c r="AW1" s="98"/>
      <c r="AX1" s="99" t="s">
        <v>49</v>
      </c>
      <c r="AY1" s="98"/>
      <c r="AZ1" s="98"/>
      <c r="BA1" s="98"/>
      <c r="BB1" s="99" t="s">
        <v>50</v>
      </c>
      <c r="BC1" s="98"/>
      <c r="BD1" s="98"/>
      <c r="BE1" s="98"/>
      <c r="BF1" s="99" t="s">
        <v>51</v>
      </c>
      <c r="BG1" s="98"/>
      <c r="BH1" s="98"/>
      <c r="BI1" s="98"/>
      <c r="BJ1" s="99" t="s">
        <v>52</v>
      </c>
      <c r="BK1" s="98"/>
      <c r="BL1" s="98"/>
      <c r="BM1" s="98"/>
      <c r="BN1" s="99" t="s">
        <v>53</v>
      </c>
      <c r="BO1" s="98"/>
      <c r="BP1" s="98"/>
      <c r="BQ1" s="98"/>
      <c r="BR1" s="99" t="s">
        <v>54</v>
      </c>
      <c r="BS1" s="98"/>
      <c r="BT1" s="98"/>
      <c r="BU1" s="98"/>
      <c r="BV1" s="99" t="s">
        <v>55</v>
      </c>
      <c r="BW1" s="98"/>
      <c r="BX1" s="98"/>
      <c r="BY1" s="98"/>
      <c r="BZ1" s="99" t="s">
        <v>56</v>
      </c>
      <c r="CA1" s="98"/>
      <c r="CB1" s="98"/>
      <c r="CC1" s="98"/>
      <c r="CD1" s="99" t="s">
        <v>57</v>
      </c>
      <c r="CE1" s="98"/>
      <c r="CF1" s="98"/>
      <c r="CG1" s="98"/>
      <c r="CH1" s="99" t="s">
        <v>58</v>
      </c>
      <c r="CI1" s="98"/>
      <c r="CJ1" s="98"/>
      <c r="CK1" s="98"/>
      <c r="CL1" s="99" t="s">
        <v>59</v>
      </c>
      <c r="CM1" s="98"/>
      <c r="CN1" s="98"/>
      <c r="CO1" s="98"/>
      <c r="CP1" s="99" t="s">
        <v>60</v>
      </c>
      <c r="CQ1" s="98"/>
      <c r="CR1" s="98"/>
      <c r="CS1" s="98"/>
      <c r="CT1" s="99" t="s">
        <v>61</v>
      </c>
      <c r="CU1" s="98"/>
      <c r="CV1" s="98"/>
      <c r="CW1" s="98"/>
      <c r="CX1" s="99" t="s">
        <v>62</v>
      </c>
      <c r="CY1" s="98"/>
      <c r="CZ1" s="98"/>
      <c r="DA1" s="98"/>
      <c r="DB1" s="99" t="s">
        <v>63</v>
      </c>
      <c r="DC1" s="98"/>
      <c r="DD1" s="98"/>
      <c r="DE1" s="98"/>
      <c r="DF1" s="100" t="s">
        <v>64</v>
      </c>
      <c r="DG1" s="98"/>
      <c r="DH1" s="98"/>
      <c r="DI1" s="98"/>
      <c r="DJ1" s="3"/>
      <c r="DK1" s="3"/>
    </row>
    <row r="2" spans="1:116" s="1" customFormat="1" ht="38.25" customHeight="1" x14ac:dyDescent="0.25">
      <c r="A2" s="368" t="s">
        <v>65</v>
      </c>
      <c r="B2" s="373" t="s">
        <v>158</v>
      </c>
      <c r="C2" s="366" t="s">
        <v>159</v>
      </c>
      <c r="D2" s="366" t="s">
        <v>160</v>
      </c>
      <c r="E2" s="385" t="s">
        <v>161</v>
      </c>
      <c r="F2" s="368" t="s">
        <v>162</v>
      </c>
      <c r="G2" s="368" t="s">
        <v>163</v>
      </c>
      <c r="H2" s="373" t="s">
        <v>164</v>
      </c>
      <c r="I2" s="366" t="s">
        <v>165</v>
      </c>
      <c r="J2" s="385" t="s">
        <v>166</v>
      </c>
      <c r="K2" s="373" t="s">
        <v>167</v>
      </c>
      <c r="L2" s="366" t="s">
        <v>168</v>
      </c>
      <c r="M2" s="385" t="s">
        <v>169</v>
      </c>
      <c r="N2" s="386" t="str">
        <f>PERSONNEL_INPUTS!H2</f>
        <v>Choose a Service</v>
      </c>
      <c r="O2" s="387"/>
      <c r="P2" s="387"/>
      <c r="Q2" s="388"/>
      <c r="R2" s="386" t="str">
        <f>PERSONNEL_INPUTS!I2</f>
        <v>Choose a Service</v>
      </c>
      <c r="S2" s="387"/>
      <c r="T2" s="387"/>
      <c r="U2" s="388"/>
      <c r="V2" s="386" t="str">
        <f>PERSONNEL_INPUTS!J2</f>
        <v>Choose a Service</v>
      </c>
      <c r="W2" s="387"/>
      <c r="X2" s="387"/>
      <c r="Y2" s="388"/>
      <c r="Z2" s="386" t="str">
        <f>PERSONNEL_INPUTS!K2</f>
        <v>Choose a Service</v>
      </c>
      <c r="AA2" s="387"/>
      <c r="AB2" s="387"/>
      <c r="AC2" s="388"/>
      <c r="AD2" s="386" t="str">
        <f>PERSONNEL_INPUTS!L2</f>
        <v>Choose a Service</v>
      </c>
      <c r="AE2" s="387"/>
      <c r="AF2" s="387"/>
      <c r="AG2" s="388"/>
      <c r="AH2" s="386" t="str">
        <f>PERSONNEL_INPUTS!M2</f>
        <v>Choose a Service</v>
      </c>
      <c r="AI2" s="387"/>
      <c r="AJ2" s="387"/>
      <c r="AK2" s="388"/>
      <c r="AL2" s="386" t="str">
        <f>PERSONNEL_INPUTS!N2</f>
        <v>Choose a Service</v>
      </c>
      <c r="AM2" s="387"/>
      <c r="AN2" s="387"/>
      <c r="AO2" s="388"/>
      <c r="AP2" s="386" t="str">
        <f>PERSONNEL_INPUTS!O2</f>
        <v>Choose a Service</v>
      </c>
      <c r="AQ2" s="387"/>
      <c r="AR2" s="387"/>
      <c r="AS2" s="388"/>
      <c r="AT2" s="386" t="str">
        <f>PERSONNEL_INPUTS!P2</f>
        <v>Choose a Service</v>
      </c>
      <c r="AU2" s="387"/>
      <c r="AV2" s="387"/>
      <c r="AW2" s="388"/>
      <c r="AX2" s="386" t="str">
        <f>PERSONNEL_INPUTS!Q2</f>
        <v>Choose a Service</v>
      </c>
      <c r="AY2" s="387"/>
      <c r="AZ2" s="387"/>
      <c r="BA2" s="388"/>
      <c r="BB2" s="386" t="str">
        <f>PERSONNEL_INPUTS!R2</f>
        <v>Choose a Service</v>
      </c>
      <c r="BC2" s="387"/>
      <c r="BD2" s="387"/>
      <c r="BE2" s="388"/>
      <c r="BF2" s="386" t="str">
        <f>PERSONNEL_INPUTS!S2</f>
        <v>Choose a Service</v>
      </c>
      <c r="BG2" s="387"/>
      <c r="BH2" s="387"/>
      <c r="BI2" s="388"/>
      <c r="BJ2" s="386" t="str">
        <f>PERSONNEL_INPUTS!T2</f>
        <v>Choose a Service</v>
      </c>
      <c r="BK2" s="387"/>
      <c r="BL2" s="387"/>
      <c r="BM2" s="388"/>
      <c r="BN2" s="386" t="str">
        <f>PERSONNEL_INPUTS!U2</f>
        <v>Choose a Service</v>
      </c>
      <c r="BO2" s="387"/>
      <c r="BP2" s="387"/>
      <c r="BQ2" s="388"/>
      <c r="BR2" s="386" t="str">
        <f>PERSONNEL_INPUTS!V2</f>
        <v>Choose a Service</v>
      </c>
      <c r="BS2" s="387"/>
      <c r="BT2" s="387"/>
      <c r="BU2" s="388"/>
      <c r="BV2" s="386" t="str">
        <f>PERSONNEL_INPUTS!W2</f>
        <v>Choose a Service</v>
      </c>
      <c r="BW2" s="387"/>
      <c r="BX2" s="387"/>
      <c r="BY2" s="388"/>
      <c r="BZ2" s="386" t="str">
        <f>PERSONNEL_INPUTS!X2</f>
        <v>Choose a Service</v>
      </c>
      <c r="CA2" s="387"/>
      <c r="CB2" s="387"/>
      <c r="CC2" s="388"/>
      <c r="CD2" s="386" t="str">
        <f>PERSONNEL_INPUTS!Y2</f>
        <v>Choose a Service</v>
      </c>
      <c r="CE2" s="387"/>
      <c r="CF2" s="387"/>
      <c r="CG2" s="388"/>
      <c r="CH2" s="386" t="str">
        <f>PERSONNEL_INPUTS!Z2</f>
        <v>Choose a Service</v>
      </c>
      <c r="CI2" s="387"/>
      <c r="CJ2" s="387"/>
      <c r="CK2" s="388"/>
      <c r="CL2" s="386" t="str">
        <f>PERSONNEL_INPUTS!AA2</f>
        <v>Choose a Service</v>
      </c>
      <c r="CM2" s="387"/>
      <c r="CN2" s="387"/>
      <c r="CO2" s="388"/>
      <c r="CP2" s="386" t="str">
        <f>PERSONNEL_INPUTS!AB2</f>
        <v>Choose a Service</v>
      </c>
      <c r="CQ2" s="387"/>
      <c r="CR2" s="387"/>
      <c r="CS2" s="388"/>
      <c r="CT2" s="386" t="str">
        <f>PERSONNEL_INPUTS!AC2</f>
        <v>Choose a Service</v>
      </c>
      <c r="CU2" s="387"/>
      <c r="CV2" s="387"/>
      <c r="CW2" s="388"/>
      <c r="CX2" s="386" t="str">
        <f>PERSONNEL_INPUTS!AD2</f>
        <v>Choose a Service</v>
      </c>
      <c r="CY2" s="387"/>
      <c r="CZ2" s="387"/>
      <c r="DA2" s="388"/>
      <c r="DB2" s="386" t="str">
        <f>PERSONNEL_INPUTS!AE2</f>
        <v>Choose a Service</v>
      </c>
      <c r="DC2" s="387"/>
      <c r="DD2" s="387"/>
      <c r="DE2" s="388"/>
      <c r="DF2" s="386" t="str">
        <f>PERSONNEL_INPUTS!AF2</f>
        <v>Choose a Service</v>
      </c>
      <c r="DG2" s="387"/>
      <c r="DH2" s="387"/>
      <c r="DI2" s="388"/>
      <c r="DJ2" s="373" t="s">
        <v>170</v>
      </c>
      <c r="DK2" s="385" t="s">
        <v>171</v>
      </c>
      <c r="DL2" s="3"/>
    </row>
    <row r="3" spans="1:116" s="2" customFormat="1" ht="27" customHeight="1" x14ac:dyDescent="0.2">
      <c r="A3" s="393"/>
      <c r="B3" s="395"/>
      <c r="C3" s="397"/>
      <c r="D3" s="397"/>
      <c r="E3" s="399"/>
      <c r="F3" s="391"/>
      <c r="G3" s="391"/>
      <c r="H3" s="401"/>
      <c r="I3" s="397"/>
      <c r="J3" s="403"/>
      <c r="K3" s="401"/>
      <c r="L3" s="397"/>
      <c r="M3" s="403"/>
      <c r="N3" s="383" t="s">
        <v>172</v>
      </c>
      <c r="O3" s="370" t="s">
        <v>173</v>
      </c>
      <c r="P3" s="370" t="s">
        <v>174</v>
      </c>
      <c r="Q3" s="364" t="s">
        <v>175</v>
      </c>
      <c r="R3" s="383" t="s">
        <v>176</v>
      </c>
      <c r="S3" s="370" t="s">
        <v>177</v>
      </c>
      <c r="T3" s="370" t="s">
        <v>174</v>
      </c>
      <c r="U3" s="364" t="s">
        <v>175</v>
      </c>
      <c r="V3" s="383" t="s">
        <v>178</v>
      </c>
      <c r="W3" s="370" t="s">
        <v>177</v>
      </c>
      <c r="X3" s="370" t="s">
        <v>174</v>
      </c>
      <c r="Y3" s="364" t="s">
        <v>175</v>
      </c>
      <c r="Z3" s="383" t="s">
        <v>176</v>
      </c>
      <c r="AA3" s="370" t="s">
        <v>177</v>
      </c>
      <c r="AB3" s="370" t="s">
        <v>174</v>
      </c>
      <c r="AC3" s="364" t="s">
        <v>175</v>
      </c>
      <c r="AD3" s="383" t="s">
        <v>176</v>
      </c>
      <c r="AE3" s="370" t="s">
        <v>177</v>
      </c>
      <c r="AF3" s="370" t="s">
        <v>174</v>
      </c>
      <c r="AG3" s="364" t="s">
        <v>175</v>
      </c>
      <c r="AH3" s="383" t="s">
        <v>176</v>
      </c>
      <c r="AI3" s="370" t="s">
        <v>177</v>
      </c>
      <c r="AJ3" s="370" t="s">
        <v>174</v>
      </c>
      <c r="AK3" s="364" t="s">
        <v>175</v>
      </c>
      <c r="AL3" s="383" t="s">
        <v>179</v>
      </c>
      <c r="AM3" s="370" t="s">
        <v>177</v>
      </c>
      <c r="AN3" s="370" t="s">
        <v>174</v>
      </c>
      <c r="AO3" s="364" t="s">
        <v>175</v>
      </c>
      <c r="AP3" s="383" t="s">
        <v>178</v>
      </c>
      <c r="AQ3" s="370" t="s">
        <v>177</v>
      </c>
      <c r="AR3" s="370" t="s">
        <v>174</v>
      </c>
      <c r="AS3" s="364" t="s">
        <v>175</v>
      </c>
      <c r="AT3" s="383" t="s">
        <v>178</v>
      </c>
      <c r="AU3" s="370" t="s">
        <v>177</v>
      </c>
      <c r="AV3" s="370" t="s">
        <v>174</v>
      </c>
      <c r="AW3" s="364" t="s">
        <v>175</v>
      </c>
      <c r="AX3" s="383" t="s">
        <v>178</v>
      </c>
      <c r="AY3" s="370" t="s">
        <v>177</v>
      </c>
      <c r="AZ3" s="370" t="s">
        <v>174</v>
      </c>
      <c r="BA3" s="364" t="s">
        <v>175</v>
      </c>
      <c r="BB3" s="383" t="s">
        <v>178</v>
      </c>
      <c r="BC3" s="370" t="s">
        <v>177</v>
      </c>
      <c r="BD3" s="370" t="s">
        <v>174</v>
      </c>
      <c r="BE3" s="364" t="s">
        <v>175</v>
      </c>
      <c r="BF3" s="383" t="s">
        <v>176</v>
      </c>
      <c r="BG3" s="370" t="s">
        <v>177</v>
      </c>
      <c r="BH3" s="370" t="s">
        <v>174</v>
      </c>
      <c r="BI3" s="364" t="s">
        <v>175</v>
      </c>
      <c r="BJ3" s="383" t="s">
        <v>176</v>
      </c>
      <c r="BK3" s="370" t="s">
        <v>177</v>
      </c>
      <c r="BL3" s="370" t="s">
        <v>174</v>
      </c>
      <c r="BM3" s="364" t="s">
        <v>175</v>
      </c>
      <c r="BN3" s="383" t="s">
        <v>176</v>
      </c>
      <c r="BO3" s="370" t="s">
        <v>177</v>
      </c>
      <c r="BP3" s="370" t="s">
        <v>174</v>
      </c>
      <c r="BQ3" s="364" t="s">
        <v>175</v>
      </c>
      <c r="BR3" s="383" t="s">
        <v>178</v>
      </c>
      <c r="BS3" s="370" t="s">
        <v>177</v>
      </c>
      <c r="BT3" s="370" t="s">
        <v>174</v>
      </c>
      <c r="BU3" s="364" t="s">
        <v>175</v>
      </c>
      <c r="BV3" s="383" t="s">
        <v>178</v>
      </c>
      <c r="BW3" s="370" t="s">
        <v>177</v>
      </c>
      <c r="BX3" s="370" t="s">
        <v>174</v>
      </c>
      <c r="BY3" s="364" t="s">
        <v>175</v>
      </c>
      <c r="BZ3" s="383" t="s">
        <v>178</v>
      </c>
      <c r="CA3" s="370" t="s">
        <v>177</v>
      </c>
      <c r="CB3" s="370" t="s">
        <v>174</v>
      </c>
      <c r="CC3" s="364" t="s">
        <v>175</v>
      </c>
      <c r="CD3" s="383" t="s">
        <v>178</v>
      </c>
      <c r="CE3" s="370" t="s">
        <v>177</v>
      </c>
      <c r="CF3" s="370" t="s">
        <v>174</v>
      </c>
      <c r="CG3" s="364" t="s">
        <v>175</v>
      </c>
      <c r="CH3" s="383" t="s">
        <v>178</v>
      </c>
      <c r="CI3" s="370" t="s">
        <v>177</v>
      </c>
      <c r="CJ3" s="370" t="s">
        <v>174</v>
      </c>
      <c r="CK3" s="364" t="s">
        <v>175</v>
      </c>
      <c r="CL3" s="383" t="s">
        <v>178</v>
      </c>
      <c r="CM3" s="370" t="s">
        <v>177</v>
      </c>
      <c r="CN3" s="370" t="s">
        <v>174</v>
      </c>
      <c r="CO3" s="364" t="s">
        <v>175</v>
      </c>
      <c r="CP3" s="383" t="s">
        <v>178</v>
      </c>
      <c r="CQ3" s="370" t="s">
        <v>177</v>
      </c>
      <c r="CR3" s="370" t="s">
        <v>174</v>
      </c>
      <c r="CS3" s="364" t="s">
        <v>175</v>
      </c>
      <c r="CT3" s="383" t="s">
        <v>178</v>
      </c>
      <c r="CU3" s="370" t="s">
        <v>177</v>
      </c>
      <c r="CV3" s="370" t="s">
        <v>174</v>
      </c>
      <c r="CW3" s="364" t="s">
        <v>175</v>
      </c>
      <c r="CX3" s="383" t="s">
        <v>178</v>
      </c>
      <c r="CY3" s="370" t="s">
        <v>177</v>
      </c>
      <c r="CZ3" s="370" t="s">
        <v>174</v>
      </c>
      <c r="DA3" s="364" t="s">
        <v>175</v>
      </c>
      <c r="DB3" s="383" t="s">
        <v>176</v>
      </c>
      <c r="DC3" s="370" t="s">
        <v>177</v>
      </c>
      <c r="DD3" s="370" t="s">
        <v>174</v>
      </c>
      <c r="DE3" s="364" t="s">
        <v>175</v>
      </c>
      <c r="DF3" s="383" t="s">
        <v>176</v>
      </c>
      <c r="DG3" s="370" t="s">
        <v>177</v>
      </c>
      <c r="DH3" s="370" t="s">
        <v>174</v>
      </c>
      <c r="DI3" s="364" t="s">
        <v>175</v>
      </c>
      <c r="DJ3" s="383"/>
      <c r="DK3" s="364"/>
      <c r="DL3" s="4"/>
    </row>
    <row r="4" spans="1:116" s="2" customFormat="1" ht="62.1" customHeight="1" x14ac:dyDescent="0.2">
      <c r="A4" s="394"/>
      <c r="B4" s="396"/>
      <c r="C4" s="398"/>
      <c r="D4" s="398"/>
      <c r="E4" s="400"/>
      <c r="F4" s="392"/>
      <c r="G4" s="392"/>
      <c r="H4" s="402"/>
      <c r="I4" s="398"/>
      <c r="J4" s="404"/>
      <c r="K4" s="402"/>
      <c r="L4" s="398"/>
      <c r="M4" s="404"/>
      <c r="N4" s="384"/>
      <c r="O4" s="371"/>
      <c r="P4" s="371"/>
      <c r="Q4" s="389"/>
      <c r="R4" s="390"/>
      <c r="S4" s="371"/>
      <c r="T4" s="371"/>
      <c r="U4" s="389"/>
      <c r="V4" s="390"/>
      <c r="W4" s="371"/>
      <c r="X4" s="371"/>
      <c r="Y4" s="389"/>
      <c r="Z4" s="390"/>
      <c r="AA4" s="371"/>
      <c r="AB4" s="371"/>
      <c r="AC4" s="389"/>
      <c r="AD4" s="390"/>
      <c r="AE4" s="371"/>
      <c r="AF4" s="371"/>
      <c r="AG4" s="389"/>
      <c r="AH4" s="390"/>
      <c r="AI4" s="371"/>
      <c r="AJ4" s="371"/>
      <c r="AK4" s="389"/>
      <c r="AL4" s="390"/>
      <c r="AM4" s="371"/>
      <c r="AN4" s="371"/>
      <c r="AO4" s="389"/>
      <c r="AP4" s="390"/>
      <c r="AQ4" s="371"/>
      <c r="AR4" s="371"/>
      <c r="AS4" s="389"/>
      <c r="AT4" s="390"/>
      <c r="AU4" s="371"/>
      <c r="AV4" s="371"/>
      <c r="AW4" s="389"/>
      <c r="AX4" s="390"/>
      <c r="AY4" s="371"/>
      <c r="AZ4" s="371"/>
      <c r="BA4" s="389"/>
      <c r="BB4" s="390"/>
      <c r="BC4" s="371"/>
      <c r="BD4" s="371"/>
      <c r="BE4" s="389"/>
      <c r="BF4" s="390"/>
      <c r="BG4" s="371"/>
      <c r="BH4" s="371"/>
      <c r="BI4" s="389"/>
      <c r="BJ4" s="390"/>
      <c r="BK4" s="371"/>
      <c r="BL4" s="371"/>
      <c r="BM4" s="389"/>
      <c r="BN4" s="390"/>
      <c r="BO4" s="371"/>
      <c r="BP4" s="371"/>
      <c r="BQ4" s="389"/>
      <c r="BR4" s="390"/>
      <c r="BS4" s="371"/>
      <c r="BT4" s="371"/>
      <c r="BU4" s="389"/>
      <c r="BV4" s="390"/>
      <c r="BW4" s="371"/>
      <c r="BX4" s="371"/>
      <c r="BY4" s="389"/>
      <c r="BZ4" s="390"/>
      <c r="CA4" s="371"/>
      <c r="CB4" s="371"/>
      <c r="CC4" s="389"/>
      <c r="CD4" s="390"/>
      <c r="CE4" s="371"/>
      <c r="CF4" s="371"/>
      <c r="CG4" s="389"/>
      <c r="CH4" s="390"/>
      <c r="CI4" s="371"/>
      <c r="CJ4" s="371"/>
      <c r="CK4" s="389"/>
      <c r="CL4" s="390"/>
      <c r="CM4" s="371"/>
      <c r="CN4" s="371"/>
      <c r="CO4" s="389"/>
      <c r="CP4" s="390"/>
      <c r="CQ4" s="371"/>
      <c r="CR4" s="371"/>
      <c r="CS4" s="389"/>
      <c r="CT4" s="390"/>
      <c r="CU4" s="371"/>
      <c r="CV4" s="371"/>
      <c r="CW4" s="389"/>
      <c r="CX4" s="390"/>
      <c r="CY4" s="371"/>
      <c r="CZ4" s="371"/>
      <c r="DA4" s="389"/>
      <c r="DB4" s="390"/>
      <c r="DC4" s="371"/>
      <c r="DD4" s="371"/>
      <c r="DE4" s="389"/>
      <c r="DF4" s="390"/>
      <c r="DG4" s="371"/>
      <c r="DH4" s="371"/>
      <c r="DI4" s="389"/>
      <c r="DJ4" s="384"/>
      <c r="DK4" s="365"/>
      <c r="DL4" s="4"/>
    </row>
    <row r="5" spans="1:116" ht="0.75" customHeight="1" x14ac:dyDescent="0.25">
      <c r="A5" s="7"/>
      <c r="B5" s="8"/>
      <c r="C5" s="8"/>
      <c r="D5" s="194"/>
      <c r="E5" s="8"/>
      <c r="F5" s="7"/>
      <c r="G5" s="7"/>
      <c r="H5" s="9"/>
      <c r="I5" s="8"/>
      <c r="J5" s="8"/>
      <c r="K5" s="9"/>
      <c r="L5" s="8"/>
      <c r="M5" s="8"/>
      <c r="N5" s="9"/>
      <c r="O5" s="8"/>
      <c r="P5" s="8"/>
      <c r="Q5" s="10"/>
      <c r="R5" s="9"/>
      <c r="S5" s="8"/>
      <c r="T5" s="8"/>
      <c r="U5" s="10"/>
      <c r="V5" s="8"/>
      <c r="W5" s="8"/>
      <c r="X5" s="8"/>
      <c r="Y5" s="10"/>
      <c r="Z5" s="8"/>
      <c r="AA5" s="8"/>
      <c r="AB5" s="8"/>
      <c r="AC5" s="10"/>
      <c r="AD5" s="8"/>
      <c r="AE5" s="8"/>
      <c r="AF5" s="8"/>
      <c r="AG5" s="10"/>
      <c r="AH5" s="8"/>
      <c r="AI5" s="8"/>
      <c r="AJ5" s="8"/>
      <c r="AK5" s="10"/>
      <c r="AL5" s="8"/>
      <c r="AM5" s="8"/>
      <c r="AN5" s="8"/>
      <c r="AO5" s="10"/>
      <c r="AP5" s="8"/>
      <c r="AQ5" s="8"/>
      <c r="AR5" s="8"/>
      <c r="AS5" s="10"/>
      <c r="AT5" s="8"/>
      <c r="AU5" s="8"/>
      <c r="AV5" s="8"/>
      <c r="AW5" s="10"/>
      <c r="AX5" s="8"/>
      <c r="AY5" s="8"/>
      <c r="AZ5" s="8"/>
      <c r="BA5" s="10"/>
      <c r="BB5" s="8"/>
      <c r="BC5" s="8"/>
      <c r="BD5" s="8"/>
      <c r="BE5" s="10"/>
      <c r="BF5" s="8"/>
      <c r="BG5" s="8"/>
      <c r="BH5" s="8"/>
      <c r="BI5" s="10"/>
      <c r="BJ5" s="8"/>
      <c r="BK5" s="8"/>
      <c r="BL5" s="8"/>
      <c r="BM5" s="10"/>
      <c r="BN5" s="8"/>
      <c r="BO5" s="8"/>
      <c r="BP5" s="8"/>
      <c r="BQ5" s="10"/>
      <c r="BR5" s="8"/>
      <c r="BS5" s="8"/>
      <c r="BT5" s="8"/>
      <c r="BU5" s="10"/>
      <c r="BV5" s="8"/>
      <c r="BW5" s="8"/>
      <c r="BX5" s="8"/>
      <c r="BY5" s="10"/>
      <c r="BZ5" s="8"/>
      <c r="CA5" s="8"/>
      <c r="CB5" s="8"/>
      <c r="CC5" s="10"/>
      <c r="CD5" s="8"/>
      <c r="CE5" s="8"/>
      <c r="CF5" s="8"/>
      <c r="CG5" s="10"/>
      <c r="CH5" s="8"/>
      <c r="CI5" s="8"/>
      <c r="CJ5" s="8"/>
      <c r="CK5" s="10"/>
      <c r="CL5" s="8"/>
      <c r="CM5" s="8"/>
      <c r="CN5" s="8"/>
      <c r="CO5" s="10"/>
      <c r="CP5" s="8"/>
      <c r="CQ5" s="8"/>
      <c r="CR5" s="8"/>
      <c r="CS5" s="10"/>
      <c r="CT5" s="8"/>
      <c r="CU5" s="8"/>
      <c r="CV5" s="8"/>
      <c r="CW5" s="10"/>
      <c r="CX5" s="8"/>
      <c r="CY5" s="8"/>
      <c r="CZ5" s="8"/>
      <c r="DA5" s="10"/>
      <c r="DB5" s="8"/>
      <c r="DC5" s="8"/>
      <c r="DD5" s="8"/>
      <c r="DE5" s="10"/>
      <c r="DF5" s="8"/>
      <c r="DG5" s="8"/>
      <c r="DH5" s="8"/>
      <c r="DI5" s="10"/>
      <c r="DJ5" s="9"/>
      <c r="DK5" s="10"/>
    </row>
    <row r="6" spans="1:116" s="6" customFormat="1" ht="18.75" customHeight="1" x14ac:dyDescent="0.3">
      <c r="A6" s="212" t="str">
        <f>PERSONNEL_INPUTS!A6</f>
        <v>Enter Staff Title/Name</v>
      </c>
      <c r="B6" s="3">
        <f>PERSONNEL_INPUTS!B6</f>
        <v>0</v>
      </c>
      <c r="C6" s="213">
        <f>PERSONNEL_INPUTS!C6</f>
        <v>0</v>
      </c>
      <c r="D6" s="214">
        <f>PERSONNEL_INPUTS!D6</f>
        <v>0</v>
      </c>
      <c r="E6" s="195">
        <f>SUM(PERSONNEL_INPUTS!C6*PERSONNEL_INPUTS!D6)</f>
        <v>0</v>
      </c>
      <c r="F6" s="12">
        <f>SUM(PERSONNEL_INPUTS!C6,E6)</f>
        <v>0</v>
      </c>
      <c r="G6" s="215">
        <f>PERSONNEL_INPUTS!E6</f>
        <v>0</v>
      </c>
      <c r="H6" s="216">
        <f>IF(PERSONNEL_INPUTS!E6=0,0,(PERSONNEL_INPUTS!F6/PERSONNEL_INPUTS!E6))</f>
        <v>0</v>
      </c>
      <c r="I6" s="3">
        <f>PERSONNEL_INPUTS!F6</f>
        <v>0</v>
      </c>
      <c r="J6" s="196">
        <f>IF(PERSONNEL_INPUTS!$E6=0,0,(I6/PERSONNEL_INPUTS!$E6)*$F6)</f>
        <v>0</v>
      </c>
      <c r="K6" s="216">
        <f>IF(PERSONNEL_INPUTS!E6=0,0,(PERSONNEL_INPUTS!G6/PERSONNEL_INPUTS!E6))</f>
        <v>0</v>
      </c>
      <c r="L6" s="13">
        <f>PERSONNEL_INPUTS!G6</f>
        <v>0</v>
      </c>
      <c r="M6" s="196">
        <f>IF(PERSONNEL_INPUTS!$E6=0,0,(L6/PERSONNEL_INPUTS!$E6)*$F6)</f>
        <v>0</v>
      </c>
      <c r="N6" s="197">
        <f>PERSONNEL_INPUTS!$E6*P6</f>
        <v>0</v>
      </c>
      <c r="O6" s="187">
        <f>PERSONNEL_INPUTS!H6</f>
        <v>0</v>
      </c>
      <c r="P6" s="217">
        <f>IF(PERSONNEL_INPUTS!$E6=0,0,(PERSONNEL_INPUTS!$H$43*PERSONNEL_INPUTS!$H6)/PERSONNEL_INPUTS!$E6)</f>
        <v>0</v>
      </c>
      <c r="Q6" s="195">
        <f>P6*$F6</f>
        <v>0</v>
      </c>
      <c r="R6" s="197">
        <f>PERSONNEL_INPUTS!$E6*T6</f>
        <v>0</v>
      </c>
      <c r="S6" s="187">
        <f>PERSONNEL_INPUTS!I6</f>
        <v>0</v>
      </c>
      <c r="T6" s="217">
        <f>IF(PERSONNEL_INPUTS!$E6=0,0,(PERSONNEL_INPUTS!$I$43*PERSONNEL_INPUTS!$I6)/PERSONNEL_INPUTS!$E6)</f>
        <v>0</v>
      </c>
      <c r="U6" s="195">
        <f t="shared" ref="U6:U31" si="0">T6*$F6</f>
        <v>0</v>
      </c>
      <c r="V6" s="197">
        <f>PERSONNEL_INPUTS!$E6*X6</f>
        <v>0</v>
      </c>
      <c r="W6" s="187">
        <f>PERSONNEL_INPUTS!J6</f>
        <v>0</v>
      </c>
      <c r="X6" s="217">
        <f>IF(PERSONNEL_INPUTS!$E6=0,0,(PERSONNEL_INPUTS!$J$43*PERSONNEL_INPUTS!$J6)/PERSONNEL_INPUTS!$E6)</f>
        <v>0</v>
      </c>
      <c r="Y6" s="195">
        <f t="shared" ref="Y6:Y31" si="1">X6*$F6</f>
        <v>0</v>
      </c>
      <c r="Z6" s="197">
        <f>PERSONNEL_INPUTS!$E6*AB6</f>
        <v>0</v>
      </c>
      <c r="AA6" s="187">
        <f>PERSONNEL_INPUTS!K6</f>
        <v>0</v>
      </c>
      <c r="AB6" s="217">
        <f>IF(PERSONNEL_INPUTS!$E6=0,0,(PERSONNEL_INPUTS!$K$43*PERSONNEL_INPUTS!$K6)/PERSONNEL_INPUTS!$E6)</f>
        <v>0</v>
      </c>
      <c r="AC6" s="195">
        <f t="shared" ref="AC6:AC31" si="2">AB6*$F6</f>
        <v>0</v>
      </c>
      <c r="AD6" s="197">
        <f>PERSONNEL_INPUTS!$E6*AF6</f>
        <v>0</v>
      </c>
      <c r="AE6" s="187">
        <f>PERSONNEL_INPUTS!L6</f>
        <v>0</v>
      </c>
      <c r="AF6" s="217">
        <f>IF(PERSONNEL_INPUTS!$E6=0,0,(PERSONNEL_INPUTS!$L$43*PERSONNEL_INPUTS!$L6)/PERSONNEL_INPUTS!$E6)</f>
        <v>0</v>
      </c>
      <c r="AG6" s="195">
        <f t="shared" ref="AG6:AG31" si="3">AF6*$F6</f>
        <v>0</v>
      </c>
      <c r="AH6" s="197">
        <f>PERSONNEL_INPUTS!$E6*AJ6</f>
        <v>0</v>
      </c>
      <c r="AI6" s="187">
        <f>PERSONNEL_INPUTS!M6</f>
        <v>0</v>
      </c>
      <c r="AJ6" s="217">
        <f>IF(PERSONNEL_INPUTS!$E6=0,0,(PERSONNEL_INPUTS!$M$43*PERSONNEL_INPUTS!$M6)/PERSONNEL_INPUTS!$E6)</f>
        <v>0</v>
      </c>
      <c r="AK6" s="195">
        <f t="shared" ref="AK6:AK31" si="4">AJ6*$F6</f>
        <v>0</v>
      </c>
      <c r="AL6" s="197">
        <f>PERSONNEL_INPUTS!$E6*AN6</f>
        <v>0</v>
      </c>
      <c r="AM6" s="187">
        <f>PERSONNEL_INPUTS!N6</f>
        <v>0</v>
      </c>
      <c r="AN6" s="217">
        <f>IF(PERSONNEL_INPUTS!$E6=0,0,(PERSONNEL_INPUTS!$N$43*PERSONNEL_INPUTS!$N6)/PERSONNEL_INPUTS!$E6)</f>
        <v>0</v>
      </c>
      <c r="AO6" s="195">
        <f t="shared" ref="AO6:AO31" si="5">AN6*$F6</f>
        <v>0</v>
      </c>
      <c r="AP6" s="197">
        <f>PERSONNEL_INPUTS!$E6*AR6</f>
        <v>0</v>
      </c>
      <c r="AQ6" s="187">
        <f>PERSONNEL_INPUTS!O6</f>
        <v>0</v>
      </c>
      <c r="AR6" s="217">
        <f>IF(PERSONNEL_INPUTS!$E6=0,0,(PERSONNEL_INPUTS!$O$43*PERSONNEL_INPUTS!$O6)/PERSONNEL_INPUTS!$E6)</f>
        <v>0</v>
      </c>
      <c r="AS6" s="195">
        <f t="shared" ref="AS6:AS31" si="6">AR6*$F6</f>
        <v>0</v>
      </c>
      <c r="AT6" s="197">
        <f>PERSONNEL_INPUTS!$E6*AV6</f>
        <v>0</v>
      </c>
      <c r="AU6" s="187">
        <f>PERSONNEL_INPUTS!P6</f>
        <v>0</v>
      </c>
      <c r="AV6" s="217">
        <f>IF(PERSONNEL_INPUTS!$E6=0,0,(PERSONNEL_INPUTS!$P$43*PERSONNEL_INPUTS!$P6)/PERSONNEL_INPUTS!$E6)</f>
        <v>0</v>
      </c>
      <c r="AW6" s="195">
        <f t="shared" ref="AW6:AW31" si="7">AV6*$F6</f>
        <v>0</v>
      </c>
      <c r="AX6" s="197">
        <f>PERSONNEL_INPUTS!$E6*AZ6</f>
        <v>0</v>
      </c>
      <c r="AY6" s="187">
        <f>PERSONNEL_INPUTS!Q6</f>
        <v>0</v>
      </c>
      <c r="AZ6" s="217">
        <f>IF(PERSONNEL_INPUTS!$E6=0,0,(PERSONNEL_INPUTS!$Q$43*PERSONNEL_INPUTS!$Q6)/PERSONNEL_INPUTS!$E6)</f>
        <v>0</v>
      </c>
      <c r="BA6" s="195">
        <f t="shared" ref="BA6:BA31" si="8">AZ6*$F6</f>
        <v>0</v>
      </c>
      <c r="BB6" s="197">
        <f>PERSONNEL_INPUTS!$E6*BD6</f>
        <v>0</v>
      </c>
      <c r="BC6" s="187">
        <f>PERSONNEL_INPUTS!R6</f>
        <v>0</v>
      </c>
      <c r="BD6" s="217">
        <f>IF(PERSONNEL_INPUTS!$E6=0,0,(PERSONNEL_INPUTS!$R$43*PERSONNEL_INPUTS!$R6)/PERSONNEL_INPUTS!$E6)</f>
        <v>0</v>
      </c>
      <c r="BE6" s="195">
        <f t="shared" ref="BE6:BE31" si="9">BD6*$F6</f>
        <v>0</v>
      </c>
      <c r="BF6" s="197">
        <f>PERSONNEL_INPUTS!$E6*BH6</f>
        <v>0</v>
      </c>
      <c r="BG6" s="187">
        <f>PERSONNEL_INPUTS!S6</f>
        <v>0</v>
      </c>
      <c r="BH6" s="217">
        <f>IF(PERSONNEL_INPUTS!$E6=0,0,(PERSONNEL_INPUTS!$S$43*PERSONNEL_INPUTS!$S6)/PERSONNEL_INPUTS!$E6)</f>
        <v>0</v>
      </c>
      <c r="BI6" s="195">
        <f t="shared" ref="BI6:BI31" si="10">BH6*$F6</f>
        <v>0</v>
      </c>
      <c r="BJ6" s="197">
        <f>PERSONNEL_INPUTS!$E6*BL6</f>
        <v>0</v>
      </c>
      <c r="BK6" s="187">
        <f>PERSONNEL_INPUTS!T6</f>
        <v>0</v>
      </c>
      <c r="BL6" s="217">
        <f>IF(PERSONNEL_INPUTS!$E6=0,0,(PERSONNEL_INPUTS!$T$43*PERSONNEL_INPUTS!$T6)/PERSONNEL_INPUTS!$E6)</f>
        <v>0</v>
      </c>
      <c r="BM6" s="195">
        <f t="shared" ref="BM6:BM31" si="11">BL6*$F6</f>
        <v>0</v>
      </c>
      <c r="BN6" s="197">
        <f>PERSONNEL_INPUTS!$E6*BP6</f>
        <v>0</v>
      </c>
      <c r="BO6" s="187">
        <f>PERSONNEL_INPUTS!U6</f>
        <v>0</v>
      </c>
      <c r="BP6" s="217">
        <f>IF(PERSONNEL_INPUTS!$E6=0,0,(PERSONNEL_INPUTS!$U$43*PERSONNEL_INPUTS!$U6)/PERSONNEL_INPUTS!$E6)</f>
        <v>0</v>
      </c>
      <c r="BQ6" s="195">
        <f t="shared" ref="BQ6:BQ31" si="12">BP6*$F6</f>
        <v>0</v>
      </c>
      <c r="BR6" s="197">
        <f>PERSONNEL_INPUTS!$E6*BT6</f>
        <v>0</v>
      </c>
      <c r="BS6" s="187">
        <f>PERSONNEL_INPUTS!V6</f>
        <v>0</v>
      </c>
      <c r="BT6" s="217">
        <f>IF(PERSONNEL_INPUTS!$E6=0,0,(PERSONNEL_INPUTS!$V$43*PERSONNEL_INPUTS!$V6)/PERSONNEL_INPUTS!$E6)</f>
        <v>0</v>
      </c>
      <c r="BU6" s="195">
        <f t="shared" ref="BU6:BU31" si="13">BT6*$F6</f>
        <v>0</v>
      </c>
      <c r="BV6" s="197">
        <f>PERSONNEL_INPUTS!$E6*BX6</f>
        <v>0</v>
      </c>
      <c r="BW6" s="187">
        <f>PERSONNEL_INPUTS!W6</f>
        <v>0</v>
      </c>
      <c r="BX6" s="217">
        <f>IF(PERSONNEL_INPUTS!$E6=0,0,(PERSONNEL_INPUTS!$W$43*PERSONNEL_INPUTS!$W6)/PERSONNEL_INPUTS!$E6)</f>
        <v>0</v>
      </c>
      <c r="BY6" s="195">
        <f t="shared" ref="BY6:BY31" si="14">BX6*$F6</f>
        <v>0</v>
      </c>
      <c r="BZ6" s="197">
        <f>PERSONNEL_INPUTS!$E6*CB6</f>
        <v>0</v>
      </c>
      <c r="CA6" s="187">
        <f>PERSONNEL_INPUTS!X6</f>
        <v>0</v>
      </c>
      <c r="CB6" s="217">
        <f>IF(PERSONNEL_INPUTS!$E6=0,0,(PERSONNEL_INPUTS!$X$43*PERSONNEL_INPUTS!$X6)/PERSONNEL_INPUTS!$E6)</f>
        <v>0</v>
      </c>
      <c r="CC6" s="195">
        <f t="shared" ref="CC6:CC31" si="15">CB6*$F6</f>
        <v>0</v>
      </c>
      <c r="CD6" s="197">
        <f>PERSONNEL_INPUTS!$E6*CF6</f>
        <v>0</v>
      </c>
      <c r="CE6" s="187">
        <f>PERSONNEL_INPUTS!Y6</f>
        <v>0</v>
      </c>
      <c r="CF6" s="217">
        <f>IF(PERSONNEL_INPUTS!$E6=0,0,(PERSONNEL_INPUTS!$Y$43*PERSONNEL_INPUTS!$Y6)/PERSONNEL_INPUTS!$E6)</f>
        <v>0</v>
      </c>
      <c r="CG6" s="195">
        <f t="shared" ref="CG6:CG31" si="16">CF6*$F6</f>
        <v>0</v>
      </c>
      <c r="CH6" s="197">
        <f>PERSONNEL_INPUTS!$E6*CJ6</f>
        <v>0</v>
      </c>
      <c r="CI6" s="187">
        <f>PERSONNEL_INPUTS!Z6</f>
        <v>0</v>
      </c>
      <c r="CJ6" s="217">
        <f>IF(PERSONNEL_INPUTS!$E6=0,0,(PERSONNEL_INPUTS!$Z$43*PERSONNEL_INPUTS!$Z6)/PERSONNEL_INPUTS!$E6)</f>
        <v>0</v>
      </c>
      <c r="CK6" s="195">
        <f t="shared" ref="CK6:CK31" si="17">CJ6*$F6</f>
        <v>0</v>
      </c>
      <c r="CL6" s="197">
        <f>PERSONNEL_INPUTS!$E6*CN6</f>
        <v>0</v>
      </c>
      <c r="CM6" s="187">
        <f>PERSONNEL_INPUTS!AA6</f>
        <v>0</v>
      </c>
      <c r="CN6" s="217">
        <f>IF(PERSONNEL_INPUTS!$E6=0,0,(PERSONNEL_INPUTS!$AA$43*PERSONNEL_INPUTS!$AA6)/PERSONNEL_INPUTS!$E6)</f>
        <v>0</v>
      </c>
      <c r="CO6" s="195">
        <f t="shared" ref="CO6:CO31" si="18">CN6*$F6</f>
        <v>0</v>
      </c>
      <c r="CP6" s="197">
        <f>PERSONNEL_INPUTS!$E6*CR6</f>
        <v>0</v>
      </c>
      <c r="CQ6" s="187">
        <f>PERSONNEL_INPUTS!AB6</f>
        <v>0</v>
      </c>
      <c r="CR6" s="217">
        <f>IF(PERSONNEL_INPUTS!$E6=0,0,(PERSONNEL_INPUTS!$AB$43*PERSONNEL_INPUTS!$AB6)/PERSONNEL_INPUTS!$E6)</f>
        <v>0</v>
      </c>
      <c r="CS6" s="195">
        <f t="shared" ref="CS6:CS31" si="19">CR6*$F6</f>
        <v>0</v>
      </c>
      <c r="CT6" s="197">
        <f>PERSONNEL_INPUTS!$E6*CV6</f>
        <v>0</v>
      </c>
      <c r="CU6" s="187">
        <f>PERSONNEL_INPUTS!AC6</f>
        <v>0</v>
      </c>
      <c r="CV6" s="217">
        <f>IF(PERSONNEL_INPUTS!$E6=0,0,(PERSONNEL_INPUTS!$AC$43*PERSONNEL_INPUTS!$AC6)/PERSONNEL_INPUTS!$E6)</f>
        <v>0</v>
      </c>
      <c r="CW6" s="195">
        <f t="shared" ref="CW6:CW31" si="20">CV6*$F6</f>
        <v>0</v>
      </c>
      <c r="CX6" s="197">
        <f>PERSONNEL_INPUTS!$E6*CZ6</f>
        <v>0</v>
      </c>
      <c r="CY6" s="187">
        <f>PERSONNEL_INPUTS!AD6</f>
        <v>0</v>
      </c>
      <c r="CZ6" s="217">
        <f>IF(PERSONNEL_INPUTS!$E6=0,0,(PERSONNEL_INPUTS!$AD$43*PERSONNEL_INPUTS!$AD6)/PERSONNEL_INPUTS!$E6)</f>
        <v>0</v>
      </c>
      <c r="DA6" s="195">
        <f t="shared" ref="DA6:DA31" si="21">CZ6*$F6</f>
        <v>0</v>
      </c>
      <c r="DB6" s="197">
        <f>PERSONNEL_INPUTS!$E6*DD6</f>
        <v>0</v>
      </c>
      <c r="DC6" s="187">
        <f>PERSONNEL_INPUTS!AE6</f>
        <v>0</v>
      </c>
      <c r="DD6" s="217">
        <f>IF(PERSONNEL_INPUTS!$E6=0,0,(PERSONNEL_INPUTS!$AE$43*PERSONNEL_INPUTS!$AE6)/PERSONNEL_INPUTS!$E6)</f>
        <v>0</v>
      </c>
      <c r="DE6" s="195">
        <f t="shared" ref="DE6:DE31" si="22">DD6*$F6</f>
        <v>0</v>
      </c>
      <c r="DF6" s="197">
        <f>PERSONNEL_INPUTS!$E6*DH6</f>
        <v>0</v>
      </c>
      <c r="DG6" s="187">
        <f>PERSONNEL_INPUTS!AF6</f>
        <v>0</v>
      </c>
      <c r="DH6" s="217">
        <f>IF(PERSONNEL_INPUTS!$E6=0,0,(PERSONNEL_INPUTS!$AF$43*PERSONNEL_INPUTS!$AF6)/PERSONNEL_INPUTS!$E6)</f>
        <v>0</v>
      </c>
      <c r="DI6" s="195">
        <f t="shared" ref="DI6:DI31" si="23">DH6*$F6</f>
        <v>0</v>
      </c>
      <c r="DJ6" s="218">
        <f>IF(PERSONNEL_INPUTS!$E6=0,0,(PERSONNEL_INPUTS!$AF$43*PERSONNEL_INPUTS!$AG6)/PERSONNEL_INPUTS!$E6)</f>
        <v>0</v>
      </c>
      <c r="DK6" s="195">
        <f t="shared" ref="DK6:DK31" si="24">DJ6*F6</f>
        <v>0</v>
      </c>
      <c r="DL6" s="5"/>
    </row>
    <row r="7" spans="1:116" s="6" customFormat="1" ht="18.75" customHeight="1" x14ac:dyDescent="0.3">
      <c r="A7" s="212" t="str">
        <f>PERSONNEL_INPUTS!A7</f>
        <v>Enter Staff Title/Name</v>
      </c>
      <c r="B7" s="3">
        <f>PERSONNEL_INPUTS!B7</f>
        <v>0</v>
      </c>
      <c r="C7" s="213">
        <f>PERSONNEL_INPUTS!C7</f>
        <v>0</v>
      </c>
      <c r="D7" s="214">
        <f>PERSONNEL_INPUTS!D7</f>
        <v>0</v>
      </c>
      <c r="E7" s="195">
        <f>SUM(PERSONNEL_INPUTS!C7*PERSONNEL_INPUTS!D7)</f>
        <v>0</v>
      </c>
      <c r="F7" s="12">
        <f>SUM(PERSONNEL_INPUTS!C7,E7)</f>
        <v>0</v>
      </c>
      <c r="G7" s="215">
        <f>PERSONNEL_INPUTS!E7</f>
        <v>0</v>
      </c>
      <c r="H7" s="216">
        <f>IF(PERSONNEL_INPUTS!E7=0,0,(PERSONNEL_INPUTS!F7/PERSONNEL_INPUTS!E7))</f>
        <v>0</v>
      </c>
      <c r="I7" s="3">
        <f>PERSONNEL_INPUTS!F7</f>
        <v>0</v>
      </c>
      <c r="J7" s="196">
        <f>IF(PERSONNEL_INPUTS!$E7=0,0,(I7/PERSONNEL_INPUTS!$E7)*$F7)</f>
        <v>0</v>
      </c>
      <c r="K7" s="216">
        <f>IF(PERSONNEL_INPUTS!E7=0,0,(PERSONNEL_INPUTS!G7/PERSONNEL_INPUTS!E7))</f>
        <v>0</v>
      </c>
      <c r="L7" s="13">
        <f>PERSONNEL_INPUTS!G7</f>
        <v>0</v>
      </c>
      <c r="M7" s="196">
        <f>IF(PERSONNEL_INPUTS!$E7=0,0,(L7/PERSONNEL_INPUTS!$E7)*$F7)</f>
        <v>0</v>
      </c>
      <c r="N7" s="197">
        <f>PERSONNEL_INPUTS!$E7*P7</f>
        <v>0</v>
      </c>
      <c r="O7" s="187">
        <f>PERSONNEL_INPUTS!H7</f>
        <v>0</v>
      </c>
      <c r="P7" s="217">
        <f>IF(PERSONNEL_INPUTS!$E7=0,0,(PERSONNEL_INPUTS!$H$43*PERSONNEL_INPUTS!$H7)/PERSONNEL_INPUTS!$E7)</f>
        <v>0</v>
      </c>
      <c r="Q7" s="195">
        <f t="shared" ref="Q7:Q42" si="25">P7*$F7</f>
        <v>0</v>
      </c>
      <c r="R7" s="197">
        <f>PERSONNEL_INPUTS!$E7*T7</f>
        <v>0</v>
      </c>
      <c r="S7" s="187">
        <f>PERSONNEL_INPUTS!I7</f>
        <v>0</v>
      </c>
      <c r="T7" s="217">
        <f>IF(PERSONNEL_INPUTS!$E7=0,0,(PERSONNEL_INPUTS!$I$43*PERSONNEL_INPUTS!$I7)/PERSONNEL_INPUTS!$E7)</f>
        <v>0</v>
      </c>
      <c r="U7" s="195">
        <f t="shared" si="0"/>
        <v>0</v>
      </c>
      <c r="V7" s="197">
        <f>PERSONNEL_INPUTS!$E7*X7</f>
        <v>0</v>
      </c>
      <c r="W7" s="187">
        <f>PERSONNEL_INPUTS!J7</f>
        <v>0</v>
      </c>
      <c r="X7" s="217">
        <f>IF(PERSONNEL_INPUTS!$E7=0,0,(PERSONNEL_INPUTS!$J$43*PERSONNEL_INPUTS!$J7)/PERSONNEL_INPUTS!$E7)</f>
        <v>0</v>
      </c>
      <c r="Y7" s="195">
        <f t="shared" si="1"/>
        <v>0</v>
      </c>
      <c r="Z7" s="197">
        <f>PERSONNEL_INPUTS!$E7*AB7</f>
        <v>0</v>
      </c>
      <c r="AA7" s="187">
        <f>PERSONNEL_INPUTS!K7</f>
        <v>0</v>
      </c>
      <c r="AB7" s="217">
        <f>IF(PERSONNEL_INPUTS!$E7=0,0,(PERSONNEL_INPUTS!$K$43*PERSONNEL_INPUTS!$K7)/PERSONNEL_INPUTS!$E7)</f>
        <v>0</v>
      </c>
      <c r="AC7" s="195">
        <f t="shared" si="2"/>
        <v>0</v>
      </c>
      <c r="AD7" s="197">
        <f>PERSONNEL_INPUTS!$E7*AF7</f>
        <v>0</v>
      </c>
      <c r="AE7" s="187">
        <f>PERSONNEL_INPUTS!L7</f>
        <v>0</v>
      </c>
      <c r="AF7" s="217">
        <f>IF(PERSONNEL_INPUTS!$E7=0,0,(PERSONNEL_INPUTS!$L$43*PERSONNEL_INPUTS!$L7)/PERSONNEL_INPUTS!$E7)</f>
        <v>0</v>
      </c>
      <c r="AG7" s="195">
        <f t="shared" si="3"/>
        <v>0</v>
      </c>
      <c r="AH7" s="197">
        <f>PERSONNEL_INPUTS!$E7*AJ7</f>
        <v>0</v>
      </c>
      <c r="AI7" s="187">
        <f>PERSONNEL_INPUTS!M7</f>
        <v>0</v>
      </c>
      <c r="AJ7" s="217">
        <f>IF(PERSONNEL_INPUTS!$E7=0,0,(PERSONNEL_INPUTS!$M$43*PERSONNEL_INPUTS!$M7)/PERSONNEL_INPUTS!$E7)</f>
        <v>0</v>
      </c>
      <c r="AK7" s="195">
        <f t="shared" si="4"/>
        <v>0</v>
      </c>
      <c r="AL7" s="197">
        <f>PERSONNEL_INPUTS!$E7*AN7</f>
        <v>0</v>
      </c>
      <c r="AM7" s="187">
        <f>PERSONNEL_INPUTS!N7</f>
        <v>0</v>
      </c>
      <c r="AN7" s="217">
        <f>IF(PERSONNEL_INPUTS!$E7=0,0,(PERSONNEL_INPUTS!$N$43*PERSONNEL_INPUTS!$N7)/PERSONNEL_INPUTS!$E7)</f>
        <v>0</v>
      </c>
      <c r="AO7" s="195">
        <f t="shared" si="5"/>
        <v>0</v>
      </c>
      <c r="AP7" s="197">
        <f>PERSONNEL_INPUTS!$E7*AR7</f>
        <v>0</v>
      </c>
      <c r="AQ7" s="187">
        <f>PERSONNEL_INPUTS!O7</f>
        <v>0</v>
      </c>
      <c r="AR7" s="217">
        <f>IF(PERSONNEL_INPUTS!$E7=0,0,(PERSONNEL_INPUTS!$O$43*PERSONNEL_INPUTS!$O7)/PERSONNEL_INPUTS!$E7)</f>
        <v>0</v>
      </c>
      <c r="AS7" s="195">
        <f t="shared" si="6"/>
        <v>0</v>
      </c>
      <c r="AT7" s="197">
        <f>PERSONNEL_INPUTS!$E7*AV7</f>
        <v>0</v>
      </c>
      <c r="AU7" s="187">
        <f>PERSONNEL_INPUTS!P7</f>
        <v>0</v>
      </c>
      <c r="AV7" s="217">
        <f>IF(PERSONNEL_INPUTS!$E7=0,0,(PERSONNEL_INPUTS!$P$43*PERSONNEL_INPUTS!$P7)/PERSONNEL_INPUTS!$E7)</f>
        <v>0</v>
      </c>
      <c r="AW7" s="195">
        <f t="shared" si="7"/>
        <v>0</v>
      </c>
      <c r="AX7" s="197">
        <f>PERSONNEL_INPUTS!$E7*AZ7</f>
        <v>0</v>
      </c>
      <c r="AY7" s="187">
        <f>PERSONNEL_INPUTS!Q7</f>
        <v>0</v>
      </c>
      <c r="AZ7" s="217">
        <f>IF(PERSONNEL_INPUTS!$E7=0,0,(PERSONNEL_INPUTS!$Q$43*PERSONNEL_INPUTS!$Q7)/PERSONNEL_INPUTS!$E7)</f>
        <v>0</v>
      </c>
      <c r="BA7" s="195">
        <f t="shared" si="8"/>
        <v>0</v>
      </c>
      <c r="BB7" s="197">
        <f>PERSONNEL_INPUTS!$E7*BD7</f>
        <v>0</v>
      </c>
      <c r="BC7" s="187">
        <f>PERSONNEL_INPUTS!R7</f>
        <v>0</v>
      </c>
      <c r="BD7" s="217">
        <f>IF(PERSONNEL_INPUTS!$E7=0,0,(PERSONNEL_INPUTS!$R$43*PERSONNEL_INPUTS!$R7)/PERSONNEL_INPUTS!$E7)</f>
        <v>0</v>
      </c>
      <c r="BE7" s="195">
        <f t="shared" si="9"/>
        <v>0</v>
      </c>
      <c r="BF7" s="197">
        <f>PERSONNEL_INPUTS!$E7*BH7</f>
        <v>0</v>
      </c>
      <c r="BG7" s="187">
        <f>PERSONNEL_INPUTS!S7</f>
        <v>0</v>
      </c>
      <c r="BH7" s="217">
        <f>IF(PERSONNEL_INPUTS!$E7=0,0,(PERSONNEL_INPUTS!$S$43*PERSONNEL_INPUTS!$S7)/PERSONNEL_INPUTS!$E7)</f>
        <v>0</v>
      </c>
      <c r="BI7" s="195">
        <f t="shared" si="10"/>
        <v>0</v>
      </c>
      <c r="BJ7" s="197">
        <f>PERSONNEL_INPUTS!$E7*BL7</f>
        <v>0</v>
      </c>
      <c r="BK7" s="187">
        <f>PERSONNEL_INPUTS!T7</f>
        <v>0</v>
      </c>
      <c r="BL7" s="217">
        <f>IF(PERSONNEL_INPUTS!$E7=0,0,(PERSONNEL_INPUTS!$T$43*PERSONNEL_INPUTS!$T7)/PERSONNEL_INPUTS!$E7)</f>
        <v>0</v>
      </c>
      <c r="BM7" s="195">
        <f t="shared" si="11"/>
        <v>0</v>
      </c>
      <c r="BN7" s="197">
        <f>PERSONNEL_INPUTS!$E7*BP7</f>
        <v>0</v>
      </c>
      <c r="BO7" s="187">
        <f>PERSONNEL_INPUTS!U7</f>
        <v>0</v>
      </c>
      <c r="BP7" s="217">
        <f>IF(PERSONNEL_INPUTS!$E7=0,0,(PERSONNEL_INPUTS!$U$43*PERSONNEL_INPUTS!$U7)/PERSONNEL_INPUTS!$E7)</f>
        <v>0</v>
      </c>
      <c r="BQ7" s="195">
        <f t="shared" si="12"/>
        <v>0</v>
      </c>
      <c r="BR7" s="197">
        <f>PERSONNEL_INPUTS!$E7*BT7</f>
        <v>0</v>
      </c>
      <c r="BS7" s="187">
        <f>PERSONNEL_INPUTS!V7</f>
        <v>0</v>
      </c>
      <c r="BT7" s="217">
        <f>IF(PERSONNEL_INPUTS!$E7=0,0,(PERSONNEL_INPUTS!$V$43*PERSONNEL_INPUTS!$V7)/PERSONNEL_INPUTS!$E7)</f>
        <v>0</v>
      </c>
      <c r="BU7" s="195">
        <f t="shared" si="13"/>
        <v>0</v>
      </c>
      <c r="BV7" s="197">
        <f>PERSONNEL_INPUTS!$E7*BX7</f>
        <v>0</v>
      </c>
      <c r="BW7" s="187">
        <f>PERSONNEL_INPUTS!W7</f>
        <v>0</v>
      </c>
      <c r="BX7" s="217">
        <f>IF(PERSONNEL_INPUTS!$E7=0,0,(PERSONNEL_INPUTS!$W$43*PERSONNEL_INPUTS!$W7)/PERSONNEL_INPUTS!$E7)</f>
        <v>0</v>
      </c>
      <c r="BY7" s="195">
        <f t="shared" si="14"/>
        <v>0</v>
      </c>
      <c r="BZ7" s="197">
        <f>PERSONNEL_INPUTS!$E7*CB7</f>
        <v>0</v>
      </c>
      <c r="CA7" s="187">
        <f>PERSONNEL_INPUTS!X7</f>
        <v>0</v>
      </c>
      <c r="CB7" s="217">
        <f>IF(PERSONNEL_INPUTS!$E7=0,0,(PERSONNEL_INPUTS!$X$43*PERSONNEL_INPUTS!$X7)/PERSONNEL_INPUTS!$E7)</f>
        <v>0</v>
      </c>
      <c r="CC7" s="195">
        <f t="shared" si="15"/>
        <v>0</v>
      </c>
      <c r="CD7" s="197">
        <f>PERSONNEL_INPUTS!$E7*CF7</f>
        <v>0</v>
      </c>
      <c r="CE7" s="187">
        <f>PERSONNEL_INPUTS!Y7</f>
        <v>0</v>
      </c>
      <c r="CF7" s="217">
        <f>IF(PERSONNEL_INPUTS!$E7=0,0,(PERSONNEL_INPUTS!$Y$43*PERSONNEL_INPUTS!$Y7)/PERSONNEL_INPUTS!$E7)</f>
        <v>0</v>
      </c>
      <c r="CG7" s="195">
        <f t="shared" si="16"/>
        <v>0</v>
      </c>
      <c r="CH7" s="197">
        <f>PERSONNEL_INPUTS!$E7*CJ7</f>
        <v>0</v>
      </c>
      <c r="CI7" s="187">
        <f>PERSONNEL_INPUTS!Z7</f>
        <v>0</v>
      </c>
      <c r="CJ7" s="217">
        <f>IF(PERSONNEL_INPUTS!$E7=0,0,(PERSONNEL_INPUTS!$Z$43*PERSONNEL_INPUTS!$Z7)/PERSONNEL_INPUTS!$E7)</f>
        <v>0</v>
      </c>
      <c r="CK7" s="195">
        <f t="shared" si="17"/>
        <v>0</v>
      </c>
      <c r="CL7" s="197">
        <f>PERSONNEL_INPUTS!$E7*CN7</f>
        <v>0</v>
      </c>
      <c r="CM7" s="187">
        <f>PERSONNEL_INPUTS!AA7</f>
        <v>0</v>
      </c>
      <c r="CN7" s="217">
        <f>IF(PERSONNEL_INPUTS!$E7=0,0,(PERSONNEL_INPUTS!$AA$43*PERSONNEL_INPUTS!$AA7)/PERSONNEL_INPUTS!$E7)</f>
        <v>0</v>
      </c>
      <c r="CO7" s="195">
        <f t="shared" si="18"/>
        <v>0</v>
      </c>
      <c r="CP7" s="197">
        <f>PERSONNEL_INPUTS!$E7*CR7</f>
        <v>0</v>
      </c>
      <c r="CQ7" s="187">
        <f>PERSONNEL_INPUTS!AB7</f>
        <v>0</v>
      </c>
      <c r="CR7" s="217">
        <f>IF(PERSONNEL_INPUTS!$E7=0,0,(PERSONNEL_INPUTS!$AB$43*PERSONNEL_INPUTS!$AB7)/PERSONNEL_INPUTS!$E7)</f>
        <v>0</v>
      </c>
      <c r="CS7" s="195">
        <f t="shared" si="19"/>
        <v>0</v>
      </c>
      <c r="CT7" s="197">
        <f>PERSONNEL_INPUTS!$E7*CV7</f>
        <v>0</v>
      </c>
      <c r="CU7" s="187">
        <f>PERSONNEL_INPUTS!AC7</f>
        <v>0</v>
      </c>
      <c r="CV7" s="217">
        <f>IF(PERSONNEL_INPUTS!$E7=0,0,(PERSONNEL_INPUTS!$AC$43*PERSONNEL_INPUTS!$AC7)/PERSONNEL_INPUTS!$E7)</f>
        <v>0</v>
      </c>
      <c r="CW7" s="195">
        <f t="shared" si="20"/>
        <v>0</v>
      </c>
      <c r="CX7" s="197">
        <f>PERSONNEL_INPUTS!$E7*CZ7</f>
        <v>0</v>
      </c>
      <c r="CY7" s="187">
        <f>PERSONNEL_INPUTS!AD7</f>
        <v>0</v>
      </c>
      <c r="CZ7" s="217">
        <f>IF(PERSONNEL_INPUTS!$E7=0,0,(PERSONNEL_INPUTS!$AD$43*PERSONNEL_INPUTS!$AD7)/PERSONNEL_INPUTS!$E7)</f>
        <v>0</v>
      </c>
      <c r="DA7" s="195">
        <f t="shared" si="21"/>
        <v>0</v>
      </c>
      <c r="DB7" s="197">
        <f>PERSONNEL_INPUTS!$E7*DD7</f>
        <v>0</v>
      </c>
      <c r="DC7" s="187">
        <f>PERSONNEL_INPUTS!AE7</f>
        <v>0</v>
      </c>
      <c r="DD7" s="217">
        <f>IF(PERSONNEL_INPUTS!$E7=0,0,(PERSONNEL_INPUTS!$AE$43*PERSONNEL_INPUTS!$AE7)/PERSONNEL_INPUTS!$E7)</f>
        <v>0</v>
      </c>
      <c r="DE7" s="195">
        <f t="shared" si="22"/>
        <v>0</v>
      </c>
      <c r="DF7" s="197">
        <f>PERSONNEL_INPUTS!$E7*DH7</f>
        <v>0</v>
      </c>
      <c r="DG7" s="187">
        <f>PERSONNEL_INPUTS!AF7</f>
        <v>0</v>
      </c>
      <c r="DH7" s="217">
        <f>IF(PERSONNEL_INPUTS!$E7=0,0,(PERSONNEL_INPUTS!$AF$43*PERSONNEL_INPUTS!$AF7)/PERSONNEL_INPUTS!$E7)</f>
        <v>0</v>
      </c>
      <c r="DI7" s="195">
        <f t="shared" si="23"/>
        <v>0</v>
      </c>
      <c r="DJ7" s="218">
        <f>IF(PERSONNEL_INPUTS!$E7=0,0,(PERSONNEL_INPUTS!$AF$43*PERSONNEL_INPUTS!$AG7)/PERSONNEL_INPUTS!$E7)</f>
        <v>0</v>
      </c>
      <c r="DK7" s="195">
        <f t="shared" si="24"/>
        <v>0</v>
      </c>
      <c r="DL7" s="5"/>
    </row>
    <row r="8" spans="1:116" s="6" customFormat="1" ht="18.75" customHeight="1" x14ac:dyDescent="0.3">
      <c r="A8" s="212" t="str">
        <f>PERSONNEL_INPUTS!A8</f>
        <v>Enter Staff Title/Name</v>
      </c>
      <c r="B8" s="3">
        <f>PERSONNEL_INPUTS!B8</f>
        <v>0</v>
      </c>
      <c r="C8" s="213">
        <f>PERSONNEL_INPUTS!C8</f>
        <v>0</v>
      </c>
      <c r="D8" s="214">
        <f>PERSONNEL_INPUTS!D8</f>
        <v>0</v>
      </c>
      <c r="E8" s="195">
        <f>SUM(PERSONNEL_INPUTS!C8*PERSONNEL_INPUTS!D8)</f>
        <v>0</v>
      </c>
      <c r="F8" s="12">
        <f>SUM(PERSONNEL_INPUTS!C8,E8)</f>
        <v>0</v>
      </c>
      <c r="G8" s="215">
        <f>PERSONNEL_INPUTS!E8</f>
        <v>0</v>
      </c>
      <c r="H8" s="216">
        <f>IF(PERSONNEL_INPUTS!E8=0,0,(PERSONNEL_INPUTS!F8/PERSONNEL_INPUTS!E8))</f>
        <v>0</v>
      </c>
      <c r="I8" s="3">
        <f>PERSONNEL_INPUTS!F8</f>
        <v>0</v>
      </c>
      <c r="J8" s="196">
        <f>IF(PERSONNEL_INPUTS!$E8=0,0,(I8/PERSONNEL_INPUTS!$E8)*$F8)</f>
        <v>0</v>
      </c>
      <c r="K8" s="216">
        <f>IF(PERSONNEL_INPUTS!E8=0,0,(PERSONNEL_INPUTS!G8/PERSONNEL_INPUTS!E8))</f>
        <v>0</v>
      </c>
      <c r="L8" s="13">
        <f>PERSONNEL_INPUTS!G8</f>
        <v>0</v>
      </c>
      <c r="M8" s="196">
        <f>IF(PERSONNEL_INPUTS!$E8=0,0,(L8/PERSONNEL_INPUTS!$E8)*$F8)</f>
        <v>0</v>
      </c>
      <c r="N8" s="197">
        <f>PERSONNEL_INPUTS!$E8*P8</f>
        <v>0</v>
      </c>
      <c r="O8" s="187">
        <f>PERSONNEL_INPUTS!H8</f>
        <v>0</v>
      </c>
      <c r="P8" s="217">
        <f>IF(PERSONNEL_INPUTS!$E8=0,0,(PERSONNEL_INPUTS!$H$43*PERSONNEL_INPUTS!$H8)/PERSONNEL_INPUTS!$E8)</f>
        <v>0</v>
      </c>
      <c r="Q8" s="195">
        <f t="shared" si="25"/>
        <v>0</v>
      </c>
      <c r="R8" s="197">
        <f>PERSONNEL_INPUTS!$E8*T8</f>
        <v>0</v>
      </c>
      <c r="S8" s="187">
        <f>PERSONNEL_INPUTS!I8</f>
        <v>0</v>
      </c>
      <c r="T8" s="217">
        <f>IF(PERSONNEL_INPUTS!$E8=0,0,(PERSONNEL_INPUTS!$I$43*PERSONNEL_INPUTS!$I8)/PERSONNEL_INPUTS!$E8)</f>
        <v>0</v>
      </c>
      <c r="U8" s="195">
        <f t="shared" si="0"/>
        <v>0</v>
      </c>
      <c r="V8" s="197">
        <f>PERSONNEL_INPUTS!$E8*X8</f>
        <v>0</v>
      </c>
      <c r="W8" s="187">
        <f>PERSONNEL_INPUTS!J8</f>
        <v>0</v>
      </c>
      <c r="X8" s="217">
        <f>IF(PERSONNEL_INPUTS!$E8=0,0,(PERSONNEL_INPUTS!$J$43*PERSONNEL_INPUTS!$J8)/PERSONNEL_INPUTS!$E8)</f>
        <v>0</v>
      </c>
      <c r="Y8" s="195">
        <f t="shared" si="1"/>
        <v>0</v>
      </c>
      <c r="Z8" s="197">
        <f>PERSONNEL_INPUTS!$E8*AB8</f>
        <v>0</v>
      </c>
      <c r="AA8" s="187">
        <f>PERSONNEL_INPUTS!K8</f>
        <v>0</v>
      </c>
      <c r="AB8" s="217">
        <f>IF(PERSONNEL_INPUTS!$E8=0,0,(PERSONNEL_INPUTS!$K$43*PERSONNEL_INPUTS!$K8)/PERSONNEL_INPUTS!$E8)</f>
        <v>0</v>
      </c>
      <c r="AC8" s="195">
        <f t="shared" si="2"/>
        <v>0</v>
      </c>
      <c r="AD8" s="197">
        <f>PERSONNEL_INPUTS!$E8*AF8</f>
        <v>0</v>
      </c>
      <c r="AE8" s="187">
        <f>PERSONNEL_INPUTS!L8</f>
        <v>0</v>
      </c>
      <c r="AF8" s="217">
        <f>IF(PERSONNEL_INPUTS!$E8=0,0,(PERSONNEL_INPUTS!$L$43*PERSONNEL_INPUTS!$L8)/PERSONNEL_INPUTS!$E8)</f>
        <v>0</v>
      </c>
      <c r="AG8" s="195">
        <f t="shared" si="3"/>
        <v>0</v>
      </c>
      <c r="AH8" s="197">
        <f>PERSONNEL_INPUTS!$E8*AJ8</f>
        <v>0</v>
      </c>
      <c r="AI8" s="187">
        <f>PERSONNEL_INPUTS!M8</f>
        <v>0</v>
      </c>
      <c r="AJ8" s="217">
        <f>IF(PERSONNEL_INPUTS!$E8=0,0,(PERSONNEL_INPUTS!$M$43*PERSONNEL_INPUTS!$M8)/PERSONNEL_INPUTS!$E8)</f>
        <v>0</v>
      </c>
      <c r="AK8" s="195">
        <f t="shared" si="4"/>
        <v>0</v>
      </c>
      <c r="AL8" s="197">
        <f>PERSONNEL_INPUTS!$E8*AN8</f>
        <v>0</v>
      </c>
      <c r="AM8" s="187">
        <f>PERSONNEL_INPUTS!N8</f>
        <v>0</v>
      </c>
      <c r="AN8" s="217">
        <f>IF(PERSONNEL_INPUTS!$E8=0,0,(PERSONNEL_INPUTS!$N$43*PERSONNEL_INPUTS!$N8)/PERSONNEL_INPUTS!$E8)</f>
        <v>0</v>
      </c>
      <c r="AO8" s="195">
        <f t="shared" si="5"/>
        <v>0</v>
      </c>
      <c r="AP8" s="197">
        <f>PERSONNEL_INPUTS!$E8*AR8</f>
        <v>0</v>
      </c>
      <c r="AQ8" s="187">
        <f>PERSONNEL_INPUTS!O8</f>
        <v>0</v>
      </c>
      <c r="AR8" s="217">
        <f>IF(PERSONNEL_INPUTS!$E8=0,0,(PERSONNEL_INPUTS!$O$43*PERSONNEL_INPUTS!$O8)/PERSONNEL_INPUTS!$E8)</f>
        <v>0</v>
      </c>
      <c r="AS8" s="195">
        <f t="shared" si="6"/>
        <v>0</v>
      </c>
      <c r="AT8" s="197">
        <f>PERSONNEL_INPUTS!$E8*AV8</f>
        <v>0</v>
      </c>
      <c r="AU8" s="187">
        <f>PERSONNEL_INPUTS!P8</f>
        <v>0</v>
      </c>
      <c r="AV8" s="217">
        <f>IF(PERSONNEL_INPUTS!$E8=0,0,(PERSONNEL_INPUTS!$P$43*PERSONNEL_INPUTS!$P8)/PERSONNEL_INPUTS!$E8)</f>
        <v>0</v>
      </c>
      <c r="AW8" s="195">
        <f t="shared" si="7"/>
        <v>0</v>
      </c>
      <c r="AX8" s="197">
        <f>PERSONNEL_INPUTS!$E8*AZ8</f>
        <v>0</v>
      </c>
      <c r="AY8" s="187">
        <f>PERSONNEL_INPUTS!Q8</f>
        <v>0</v>
      </c>
      <c r="AZ8" s="217">
        <f>IF(PERSONNEL_INPUTS!$E8=0,0,(PERSONNEL_INPUTS!$Q$43*PERSONNEL_INPUTS!$Q8)/PERSONNEL_INPUTS!$E8)</f>
        <v>0</v>
      </c>
      <c r="BA8" s="195">
        <f t="shared" si="8"/>
        <v>0</v>
      </c>
      <c r="BB8" s="197">
        <f>PERSONNEL_INPUTS!$E8*BD8</f>
        <v>0</v>
      </c>
      <c r="BC8" s="187">
        <f>PERSONNEL_INPUTS!R8</f>
        <v>0</v>
      </c>
      <c r="BD8" s="217">
        <f>IF(PERSONNEL_INPUTS!$E8=0,0,(PERSONNEL_INPUTS!$R$43*PERSONNEL_INPUTS!$R8)/PERSONNEL_INPUTS!$E8)</f>
        <v>0</v>
      </c>
      <c r="BE8" s="195">
        <f t="shared" si="9"/>
        <v>0</v>
      </c>
      <c r="BF8" s="197">
        <f>PERSONNEL_INPUTS!$E8*BH8</f>
        <v>0</v>
      </c>
      <c r="BG8" s="187">
        <f>PERSONNEL_INPUTS!S8</f>
        <v>0</v>
      </c>
      <c r="BH8" s="217">
        <f>IF(PERSONNEL_INPUTS!$E8=0,0,(PERSONNEL_INPUTS!$S$43*PERSONNEL_INPUTS!$S8)/PERSONNEL_INPUTS!$E8)</f>
        <v>0</v>
      </c>
      <c r="BI8" s="195">
        <f t="shared" si="10"/>
        <v>0</v>
      </c>
      <c r="BJ8" s="197">
        <f>PERSONNEL_INPUTS!$E8*BL8</f>
        <v>0</v>
      </c>
      <c r="BK8" s="187">
        <f>PERSONNEL_INPUTS!T8</f>
        <v>0</v>
      </c>
      <c r="BL8" s="217">
        <f>IF(PERSONNEL_INPUTS!$E8=0,0,(PERSONNEL_INPUTS!$T$43*PERSONNEL_INPUTS!$T8)/PERSONNEL_INPUTS!$E8)</f>
        <v>0</v>
      </c>
      <c r="BM8" s="195">
        <f t="shared" si="11"/>
        <v>0</v>
      </c>
      <c r="BN8" s="197">
        <f>PERSONNEL_INPUTS!$E8*BP8</f>
        <v>0</v>
      </c>
      <c r="BO8" s="187">
        <f>PERSONNEL_INPUTS!U8</f>
        <v>0</v>
      </c>
      <c r="BP8" s="217">
        <f>IF(PERSONNEL_INPUTS!$E8=0,0,(PERSONNEL_INPUTS!$U$43*PERSONNEL_INPUTS!$U8)/PERSONNEL_INPUTS!$E8)</f>
        <v>0</v>
      </c>
      <c r="BQ8" s="195">
        <f t="shared" si="12"/>
        <v>0</v>
      </c>
      <c r="BR8" s="197">
        <f>PERSONNEL_INPUTS!$E8*BT8</f>
        <v>0</v>
      </c>
      <c r="BS8" s="187">
        <f>PERSONNEL_INPUTS!V8</f>
        <v>0</v>
      </c>
      <c r="BT8" s="217">
        <f>IF(PERSONNEL_INPUTS!$E8=0,0,(PERSONNEL_INPUTS!$V$43*PERSONNEL_INPUTS!$V8)/PERSONNEL_INPUTS!$E8)</f>
        <v>0</v>
      </c>
      <c r="BU8" s="195">
        <f t="shared" si="13"/>
        <v>0</v>
      </c>
      <c r="BV8" s="197">
        <f>PERSONNEL_INPUTS!$E8*BX8</f>
        <v>0</v>
      </c>
      <c r="BW8" s="187">
        <f>PERSONNEL_INPUTS!W8</f>
        <v>0</v>
      </c>
      <c r="BX8" s="217">
        <f>IF(PERSONNEL_INPUTS!$E8=0,0,(PERSONNEL_INPUTS!$W$43*PERSONNEL_INPUTS!$W8)/PERSONNEL_INPUTS!$E8)</f>
        <v>0</v>
      </c>
      <c r="BY8" s="195">
        <f t="shared" si="14"/>
        <v>0</v>
      </c>
      <c r="BZ8" s="197">
        <f>PERSONNEL_INPUTS!$E8*CB8</f>
        <v>0</v>
      </c>
      <c r="CA8" s="187">
        <f>PERSONNEL_INPUTS!X8</f>
        <v>0</v>
      </c>
      <c r="CB8" s="217">
        <f>IF(PERSONNEL_INPUTS!$E8=0,0,(PERSONNEL_INPUTS!$X$43*PERSONNEL_INPUTS!$X8)/PERSONNEL_INPUTS!$E8)</f>
        <v>0</v>
      </c>
      <c r="CC8" s="195">
        <f t="shared" si="15"/>
        <v>0</v>
      </c>
      <c r="CD8" s="197">
        <f>PERSONNEL_INPUTS!$E8*CF8</f>
        <v>0</v>
      </c>
      <c r="CE8" s="187">
        <f>PERSONNEL_INPUTS!Y8</f>
        <v>0</v>
      </c>
      <c r="CF8" s="217">
        <f>IF(PERSONNEL_INPUTS!$E8=0,0,(PERSONNEL_INPUTS!$Y$43*PERSONNEL_INPUTS!$Y8)/PERSONNEL_INPUTS!$E8)</f>
        <v>0</v>
      </c>
      <c r="CG8" s="195">
        <f t="shared" si="16"/>
        <v>0</v>
      </c>
      <c r="CH8" s="197">
        <f>PERSONNEL_INPUTS!$E8*CJ8</f>
        <v>0</v>
      </c>
      <c r="CI8" s="187">
        <f>PERSONNEL_INPUTS!Z8</f>
        <v>0</v>
      </c>
      <c r="CJ8" s="217">
        <f>IF(PERSONNEL_INPUTS!$E8=0,0,(PERSONNEL_INPUTS!$Z$43*PERSONNEL_INPUTS!$Z8)/PERSONNEL_INPUTS!$E8)</f>
        <v>0</v>
      </c>
      <c r="CK8" s="195">
        <f t="shared" si="17"/>
        <v>0</v>
      </c>
      <c r="CL8" s="197">
        <f>PERSONNEL_INPUTS!$E8*CN8</f>
        <v>0</v>
      </c>
      <c r="CM8" s="187">
        <f>PERSONNEL_INPUTS!AA8</f>
        <v>0</v>
      </c>
      <c r="CN8" s="217">
        <f>IF(PERSONNEL_INPUTS!$E8=0,0,(PERSONNEL_INPUTS!$AA$43*PERSONNEL_INPUTS!$AA8)/PERSONNEL_INPUTS!$E8)</f>
        <v>0</v>
      </c>
      <c r="CO8" s="195">
        <f t="shared" si="18"/>
        <v>0</v>
      </c>
      <c r="CP8" s="197">
        <f>PERSONNEL_INPUTS!$E8*CR8</f>
        <v>0</v>
      </c>
      <c r="CQ8" s="187">
        <f>PERSONNEL_INPUTS!AB8</f>
        <v>0</v>
      </c>
      <c r="CR8" s="217">
        <f>IF(PERSONNEL_INPUTS!$E8=0,0,(PERSONNEL_INPUTS!$AB$43*PERSONNEL_INPUTS!$AB8)/PERSONNEL_INPUTS!$E8)</f>
        <v>0</v>
      </c>
      <c r="CS8" s="195">
        <f t="shared" si="19"/>
        <v>0</v>
      </c>
      <c r="CT8" s="197">
        <f>PERSONNEL_INPUTS!$E8*CV8</f>
        <v>0</v>
      </c>
      <c r="CU8" s="187">
        <f>PERSONNEL_INPUTS!AC8</f>
        <v>0</v>
      </c>
      <c r="CV8" s="217">
        <f>IF(PERSONNEL_INPUTS!$E8=0,0,(PERSONNEL_INPUTS!$AC$43*PERSONNEL_INPUTS!$AC8)/PERSONNEL_INPUTS!$E8)</f>
        <v>0</v>
      </c>
      <c r="CW8" s="195">
        <f t="shared" si="20"/>
        <v>0</v>
      </c>
      <c r="CX8" s="197">
        <f>PERSONNEL_INPUTS!$E8*CZ8</f>
        <v>0</v>
      </c>
      <c r="CY8" s="187">
        <f>PERSONNEL_INPUTS!AD8</f>
        <v>0</v>
      </c>
      <c r="CZ8" s="217">
        <f>IF(PERSONNEL_INPUTS!$E8=0,0,(PERSONNEL_INPUTS!$AD$43*PERSONNEL_INPUTS!$AD8)/PERSONNEL_INPUTS!$E8)</f>
        <v>0</v>
      </c>
      <c r="DA8" s="195">
        <f t="shared" si="21"/>
        <v>0</v>
      </c>
      <c r="DB8" s="197">
        <f>PERSONNEL_INPUTS!$E8*DD8</f>
        <v>0</v>
      </c>
      <c r="DC8" s="187">
        <f>PERSONNEL_INPUTS!AE8</f>
        <v>0</v>
      </c>
      <c r="DD8" s="217">
        <f>IF(PERSONNEL_INPUTS!$E8=0,0,(PERSONNEL_INPUTS!$AE$43*PERSONNEL_INPUTS!$AE8)/PERSONNEL_INPUTS!$E8)</f>
        <v>0</v>
      </c>
      <c r="DE8" s="195">
        <f t="shared" si="22"/>
        <v>0</v>
      </c>
      <c r="DF8" s="197">
        <f>PERSONNEL_INPUTS!$E8*DH8</f>
        <v>0</v>
      </c>
      <c r="DG8" s="187">
        <f>PERSONNEL_INPUTS!AF8</f>
        <v>0</v>
      </c>
      <c r="DH8" s="217">
        <f>IF(PERSONNEL_INPUTS!$E8=0,0,(PERSONNEL_INPUTS!$AF$43*PERSONNEL_INPUTS!$AF8)/PERSONNEL_INPUTS!$E8)</f>
        <v>0</v>
      </c>
      <c r="DI8" s="195">
        <f t="shared" si="23"/>
        <v>0</v>
      </c>
      <c r="DJ8" s="218">
        <f>IF(PERSONNEL_INPUTS!$E8=0,0,(PERSONNEL_INPUTS!$AF$43*PERSONNEL_INPUTS!$AG8)/PERSONNEL_INPUTS!$E8)</f>
        <v>0</v>
      </c>
      <c r="DK8" s="195">
        <f>DJ8*F8</f>
        <v>0</v>
      </c>
      <c r="DL8" s="5"/>
    </row>
    <row r="9" spans="1:116" s="6" customFormat="1" ht="18.75" customHeight="1" x14ac:dyDescent="0.3">
      <c r="A9" s="212" t="str">
        <f>PERSONNEL_INPUTS!A9</f>
        <v>Enter Staff Title/Name</v>
      </c>
      <c r="B9" s="3">
        <f>PERSONNEL_INPUTS!B9</f>
        <v>0</v>
      </c>
      <c r="C9" s="213">
        <f>PERSONNEL_INPUTS!C9</f>
        <v>0</v>
      </c>
      <c r="D9" s="214">
        <f>PERSONNEL_INPUTS!D9</f>
        <v>0</v>
      </c>
      <c r="E9" s="195">
        <f>SUM(PERSONNEL_INPUTS!C9*PERSONNEL_INPUTS!D9)</f>
        <v>0</v>
      </c>
      <c r="F9" s="12">
        <f>SUM(PERSONNEL_INPUTS!C9,E9)</f>
        <v>0</v>
      </c>
      <c r="G9" s="215">
        <f>PERSONNEL_INPUTS!E9</f>
        <v>0</v>
      </c>
      <c r="H9" s="216">
        <f>IF(PERSONNEL_INPUTS!E9=0,0,(PERSONNEL_INPUTS!F9/PERSONNEL_INPUTS!E9))</f>
        <v>0</v>
      </c>
      <c r="I9" s="3">
        <f>PERSONNEL_INPUTS!F9</f>
        <v>0</v>
      </c>
      <c r="J9" s="196">
        <f>IF(PERSONNEL_INPUTS!$E9=0,0,(I9/PERSONNEL_INPUTS!$E9)*$F9)</f>
        <v>0</v>
      </c>
      <c r="K9" s="216">
        <f>IF(PERSONNEL_INPUTS!E9=0,0,(PERSONNEL_INPUTS!G9/PERSONNEL_INPUTS!E9))</f>
        <v>0</v>
      </c>
      <c r="L9" s="13">
        <f>PERSONNEL_INPUTS!G9</f>
        <v>0</v>
      </c>
      <c r="M9" s="196">
        <f>IF(PERSONNEL_INPUTS!$E9=0,0,(L9/PERSONNEL_INPUTS!$E9)*$F9)</f>
        <v>0</v>
      </c>
      <c r="N9" s="197">
        <f>PERSONNEL_INPUTS!$E9*P9</f>
        <v>0</v>
      </c>
      <c r="O9" s="187">
        <f>PERSONNEL_INPUTS!H9</f>
        <v>0</v>
      </c>
      <c r="P9" s="217">
        <f>IF(PERSONNEL_INPUTS!$E9=0,0,(PERSONNEL_INPUTS!$H$43*PERSONNEL_INPUTS!$H9)/PERSONNEL_INPUTS!$E9)</f>
        <v>0</v>
      </c>
      <c r="Q9" s="195">
        <f t="shared" si="25"/>
        <v>0</v>
      </c>
      <c r="R9" s="197">
        <f>PERSONNEL_INPUTS!$E9*T9</f>
        <v>0</v>
      </c>
      <c r="S9" s="187">
        <f>PERSONNEL_INPUTS!I9</f>
        <v>0</v>
      </c>
      <c r="T9" s="217">
        <f>IF(PERSONNEL_INPUTS!$E9=0,0,(PERSONNEL_INPUTS!$I$43*PERSONNEL_INPUTS!$I9)/PERSONNEL_INPUTS!$E9)</f>
        <v>0</v>
      </c>
      <c r="U9" s="195">
        <f t="shared" si="0"/>
        <v>0</v>
      </c>
      <c r="V9" s="197">
        <f>PERSONNEL_INPUTS!$E9*X9</f>
        <v>0</v>
      </c>
      <c r="W9" s="187">
        <f>PERSONNEL_INPUTS!J9</f>
        <v>0</v>
      </c>
      <c r="X9" s="217">
        <f>IF(PERSONNEL_INPUTS!$E9=0,0,(PERSONNEL_INPUTS!$J$43*PERSONNEL_INPUTS!$J9)/PERSONNEL_INPUTS!$E9)</f>
        <v>0</v>
      </c>
      <c r="Y9" s="195">
        <f t="shared" si="1"/>
        <v>0</v>
      </c>
      <c r="Z9" s="197">
        <f>PERSONNEL_INPUTS!$E9*AB9</f>
        <v>0</v>
      </c>
      <c r="AA9" s="187">
        <f>PERSONNEL_INPUTS!K9</f>
        <v>0</v>
      </c>
      <c r="AB9" s="217">
        <f>IF(PERSONNEL_INPUTS!$E9=0,0,(PERSONNEL_INPUTS!$K$43*PERSONNEL_INPUTS!$K9)/PERSONNEL_INPUTS!$E9)</f>
        <v>0</v>
      </c>
      <c r="AC9" s="195">
        <f t="shared" si="2"/>
        <v>0</v>
      </c>
      <c r="AD9" s="197">
        <f>PERSONNEL_INPUTS!$E9*AF9</f>
        <v>0</v>
      </c>
      <c r="AE9" s="187">
        <f>PERSONNEL_INPUTS!L9</f>
        <v>0</v>
      </c>
      <c r="AF9" s="217">
        <f>IF(PERSONNEL_INPUTS!$E9=0,0,(PERSONNEL_INPUTS!$L$43*PERSONNEL_INPUTS!$L9)/PERSONNEL_INPUTS!$E9)</f>
        <v>0</v>
      </c>
      <c r="AG9" s="195">
        <f t="shared" si="3"/>
        <v>0</v>
      </c>
      <c r="AH9" s="197">
        <f>PERSONNEL_INPUTS!$E9*AJ9</f>
        <v>0</v>
      </c>
      <c r="AI9" s="187">
        <f>PERSONNEL_INPUTS!M9</f>
        <v>0</v>
      </c>
      <c r="AJ9" s="217">
        <f>IF(PERSONNEL_INPUTS!$E9=0,0,(PERSONNEL_INPUTS!$M$43*PERSONNEL_INPUTS!$M9)/PERSONNEL_INPUTS!$E9)</f>
        <v>0</v>
      </c>
      <c r="AK9" s="195">
        <f t="shared" si="4"/>
        <v>0</v>
      </c>
      <c r="AL9" s="197">
        <f>PERSONNEL_INPUTS!$E9*AN9</f>
        <v>0</v>
      </c>
      <c r="AM9" s="187">
        <f>PERSONNEL_INPUTS!N9</f>
        <v>0</v>
      </c>
      <c r="AN9" s="217">
        <f>IF(PERSONNEL_INPUTS!$E9=0,0,(PERSONNEL_INPUTS!$N$43*PERSONNEL_INPUTS!$N9)/PERSONNEL_INPUTS!$E9)</f>
        <v>0</v>
      </c>
      <c r="AO9" s="195">
        <f t="shared" si="5"/>
        <v>0</v>
      </c>
      <c r="AP9" s="197">
        <f>PERSONNEL_INPUTS!$E9*AR9</f>
        <v>0</v>
      </c>
      <c r="AQ9" s="187">
        <f>PERSONNEL_INPUTS!O9</f>
        <v>0</v>
      </c>
      <c r="AR9" s="217">
        <f>IF(PERSONNEL_INPUTS!$E9=0,0,(PERSONNEL_INPUTS!$O$43*PERSONNEL_INPUTS!$O9)/PERSONNEL_INPUTS!$E9)</f>
        <v>0</v>
      </c>
      <c r="AS9" s="195">
        <f t="shared" si="6"/>
        <v>0</v>
      </c>
      <c r="AT9" s="197">
        <f>PERSONNEL_INPUTS!$E9*AV9</f>
        <v>0</v>
      </c>
      <c r="AU9" s="187">
        <f>PERSONNEL_INPUTS!P9</f>
        <v>0</v>
      </c>
      <c r="AV9" s="217">
        <f>IF(PERSONNEL_INPUTS!$E9=0,0,(PERSONNEL_INPUTS!$P$43*PERSONNEL_INPUTS!$P9)/PERSONNEL_INPUTS!$E9)</f>
        <v>0</v>
      </c>
      <c r="AW9" s="195">
        <f t="shared" si="7"/>
        <v>0</v>
      </c>
      <c r="AX9" s="197">
        <f>PERSONNEL_INPUTS!$E9*AZ9</f>
        <v>0</v>
      </c>
      <c r="AY9" s="187">
        <f>PERSONNEL_INPUTS!Q9</f>
        <v>0</v>
      </c>
      <c r="AZ9" s="217">
        <f>IF(PERSONNEL_INPUTS!$E9=0,0,(PERSONNEL_INPUTS!$Q$43*PERSONNEL_INPUTS!$Q9)/PERSONNEL_INPUTS!$E9)</f>
        <v>0</v>
      </c>
      <c r="BA9" s="195">
        <f t="shared" si="8"/>
        <v>0</v>
      </c>
      <c r="BB9" s="197">
        <f>PERSONNEL_INPUTS!$E9*BD9</f>
        <v>0</v>
      </c>
      <c r="BC9" s="187">
        <f>PERSONNEL_INPUTS!R9</f>
        <v>0</v>
      </c>
      <c r="BD9" s="217">
        <f>IF(PERSONNEL_INPUTS!$E9=0,0,(PERSONNEL_INPUTS!$R$43*PERSONNEL_INPUTS!$R9)/PERSONNEL_INPUTS!$E9)</f>
        <v>0</v>
      </c>
      <c r="BE9" s="195">
        <f t="shared" si="9"/>
        <v>0</v>
      </c>
      <c r="BF9" s="197">
        <f>PERSONNEL_INPUTS!$E9*BH9</f>
        <v>0</v>
      </c>
      <c r="BG9" s="187">
        <f>PERSONNEL_INPUTS!S9</f>
        <v>0</v>
      </c>
      <c r="BH9" s="217">
        <f>IF(PERSONNEL_INPUTS!$E9=0,0,(PERSONNEL_INPUTS!$S$43*PERSONNEL_INPUTS!$S9)/PERSONNEL_INPUTS!$E9)</f>
        <v>0</v>
      </c>
      <c r="BI9" s="195">
        <f t="shared" si="10"/>
        <v>0</v>
      </c>
      <c r="BJ9" s="197">
        <f>PERSONNEL_INPUTS!$E9*BL9</f>
        <v>0</v>
      </c>
      <c r="BK9" s="187">
        <f>PERSONNEL_INPUTS!T9</f>
        <v>0</v>
      </c>
      <c r="BL9" s="217">
        <f>IF(PERSONNEL_INPUTS!$E9=0,0,(PERSONNEL_INPUTS!$T$43*PERSONNEL_INPUTS!$T9)/PERSONNEL_INPUTS!$E9)</f>
        <v>0</v>
      </c>
      <c r="BM9" s="195">
        <f t="shared" si="11"/>
        <v>0</v>
      </c>
      <c r="BN9" s="197">
        <f>PERSONNEL_INPUTS!$E9*BP9</f>
        <v>0</v>
      </c>
      <c r="BO9" s="187">
        <f>PERSONNEL_INPUTS!U9</f>
        <v>0</v>
      </c>
      <c r="BP9" s="217">
        <f>IF(PERSONNEL_INPUTS!$E9=0,0,(PERSONNEL_INPUTS!$U$43*PERSONNEL_INPUTS!$U9)/PERSONNEL_INPUTS!$E9)</f>
        <v>0</v>
      </c>
      <c r="BQ9" s="195">
        <f t="shared" si="12"/>
        <v>0</v>
      </c>
      <c r="BR9" s="197">
        <f>PERSONNEL_INPUTS!$E9*BT9</f>
        <v>0</v>
      </c>
      <c r="BS9" s="187">
        <f>PERSONNEL_INPUTS!V9</f>
        <v>0</v>
      </c>
      <c r="BT9" s="217">
        <f>IF(PERSONNEL_INPUTS!$E9=0,0,(PERSONNEL_INPUTS!$V$43*PERSONNEL_INPUTS!$V9)/PERSONNEL_INPUTS!$E9)</f>
        <v>0</v>
      </c>
      <c r="BU9" s="195">
        <f t="shared" si="13"/>
        <v>0</v>
      </c>
      <c r="BV9" s="197">
        <f>PERSONNEL_INPUTS!$E9*BX9</f>
        <v>0</v>
      </c>
      <c r="BW9" s="187">
        <f>PERSONNEL_INPUTS!W9</f>
        <v>0</v>
      </c>
      <c r="BX9" s="217">
        <f>IF(PERSONNEL_INPUTS!$E9=0,0,(PERSONNEL_INPUTS!$W$43*PERSONNEL_INPUTS!$W9)/PERSONNEL_INPUTS!$E9)</f>
        <v>0</v>
      </c>
      <c r="BY9" s="195">
        <f t="shared" si="14"/>
        <v>0</v>
      </c>
      <c r="BZ9" s="197">
        <f>PERSONNEL_INPUTS!$E9*CB9</f>
        <v>0</v>
      </c>
      <c r="CA9" s="187">
        <f>PERSONNEL_INPUTS!X9</f>
        <v>0</v>
      </c>
      <c r="CB9" s="217">
        <f>IF(PERSONNEL_INPUTS!$E9=0,0,(PERSONNEL_INPUTS!$X$43*PERSONNEL_INPUTS!$X9)/PERSONNEL_INPUTS!$E9)</f>
        <v>0</v>
      </c>
      <c r="CC9" s="195">
        <f t="shared" si="15"/>
        <v>0</v>
      </c>
      <c r="CD9" s="197">
        <f>PERSONNEL_INPUTS!$E9*CF9</f>
        <v>0</v>
      </c>
      <c r="CE9" s="187">
        <f>PERSONNEL_INPUTS!Y9</f>
        <v>0</v>
      </c>
      <c r="CF9" s="217">
        <f>IF(PERSONNEL_INPUTS!$E9=0,0,(PERSONNEL_INPUTS!$Y$43*PERSONNEL_INPUTS!$Y9)/PERSONNEL_INPUTS!$E9)</f>
        <v>0</v>
      </c>
      <c r="CG9" s="195">
        <f t="shared" si="16"/>
        <v>0</v>
      </c>
      <c r="CH9" s="197">
        <f>PERSONNEL_INPUTS!$E9*CJ9</f>
        <v>0</v>
      </c>
      <c r="CI9" s="187">
        <f>PERSONNEL_INPUTS!Z9</f>
        <v>0</v>
      </c>
      <c r="CJ9" s="217">
        <f>IF(PERSONNEL_INPUTS!$E9=0,0,(PERSONNEL_INPUTS!$Z$43*PERSONNEL_INPUTS!$Z9)/PERSONNEL_INPUTS!$E9)</f>
        <v>0</v>
      </c>
      <c r="CK9" s="195">
        <f t="shared" si="17"/>
        <v>0</v>
      </c>
      <c r="CL9" s="197">
        <f>PERSONNEL_INPUTS!$E9*CN9</f>
        <v>0</v>
      </c>
      <c r="CM9" s="187">
        <f>PERSONNEL_INPUTS!AA9</f>
        <v>0</v>
      </c>
      <c r="CN9" s="217">
        <f>IF(PERSONNEL_INPUTS!$E9=0,0,(PERSONNEL_INPUTS!$AA$43*PERSONNEL_INPUTS!$AA9)/PERSONNEL_INPUTS!$E9)</f>
        <v>0</v>
      </c>
      <c r="CO9" s="195">
        <f t="shared" si="18"/>
        <v>0</v>
      </c>
      <c r="CP9" s="197">
        <f>PERSONNEL_INPUTS!$E9*CR9</f>
        <v>0</v>
      </c>
      <c r="CQ9" s="187">
        <f>PERSONNEL_INPUTS!AB9</f>
        <v>0</v>
      </c>
      <c r="CR9" s="217">
        <f>IF(PERSONNEL_INPUTS!$E9=0,0,(PERSONNEL_INPUTS!$AB$43*PERSONNEL_INPUTS!$AB9)/PERSONNEL_INPUTS!$E9)</f>
        <v>0</v>
      </c>
      <c r="CS9" s="195">
        <f t="shared" si="19"/>
        <v>0</v>
      </c>
      <c r="CT9" s="197">
        <f>PERSONNEL_INPUTS!$E9*CV9</f>
        <v>0</v>
      </c>
      <c r="CU9" s="187">
        <f>PERSONNEL_INPUTS!AC9</f>
        <v>0</v>
      </c>
      <c r="CV9" s="217">
        <f>IF(PERSONNEL_INPUTS!$E9=0,0,(PERSONNEL_INPUTS!$AC$43*PERSONNEL_INPUTS!$AC9)/PERSONNEL_INPUTS!$E9)</f>
        <v>0</v>
      </c>
      <c r="CW9" s="195">
        <f t="shared" si="20"/>
        <v>0</v>
      </c>
      <c r="CX9" s="197">
        <f>PERSONNEL_INPUTS!$E9*CZ9</f>
        <v>0</v>
      </c>
      <c r="CY9" s="187">
        <f>PERSONNEL_INPUTS!AD9</f>
        <v>0</v>
      </c>
      <c r="CZ9" s="217">
        <f>IF(PERSONNEL_INPUTS!$E9=0,0,(PERSONNEL_INPUTS!$AD$43*PERSONNEL_INPUTS!$AD9)/PERSONNEL_INPUTS!$E9)</f>
        <v>0</v>
      </c>
      <c r="DA9" s="195">
        <f t="shared" si="21"/>
        <v>0</v>
      </c>
      <c r="DB9" s="197">
        <f>PERSONNEL_INPUTS!$E9*DD9</f>
        <v>0</v>
      </c>
      <c r="DC9" s="187">
        <f>PERSONNEL_INPUTS!AE9</f>
        <v>0</v>
      </c>
      <c r="DD9" s="217">
        <f>IF(PERSONNEL_INPUTS!$E9=0,0,(PERSONNEL_INPUTS!$AE$43*PERSONNEL_INPUTS!$AE9)/PERSONNEL_INPUTS!$E9)</f>
        <v>0</v>
      </c>
      <c r="DE9" s="195">
        <f t="shared" si="22"/>
        <v>0</v>
      </c>
      <c r="DF9" s="197">
        <f>PERSONNEL_INPUTS!$E9*DH9</f>
        <v>0</v>
      </c>
      <c r="DG9" s="187">
        <f>PERSONNEL_INPUTS!AF9</f>
        <v>0</v>
      </c>
      <c r="DH9" s="217">
        <f>IF(PERSONNEL_INPUTS!$E9=0,0,(PERSONNEL_INPUTS!$AF$43*PERSONNEL_INPUTS!$AF9)/PERSONNEL_INPUTS!$E9)</f>
        <v>0</v>
      </c>
      <c r="DI9" s="195">
        <f t="shared" si="23"/>
        <v>0</v>
      </c>
      <c r="DJ9" s="218">
        <f>IF(PERSONNEL_INPUTS!$E9=0,0,(PERSONNEL_INPUTS!$AF$43*PERSONNEL_INPUTS!$AG9)/PERSONNEL_INPUTS!$E9)</f>
        <v>0</v>
      </c>
      <c r="DK9" s="195">
        <f t="shared" si="24"/>
        <v>0</v>
      </c>
      <c r="DL9" s="5"/>
    </row>
    <row r="10" spans="1:116" s="6" customFormat="1" ht="18.75" customHeight="1" x14ac:dyDescent="0.3">
      <c r="A10" s="212" t="str">
        <f>PERSONNEL_INPUTS!A10</f>
        <v>Enter Staff Title/Name</v>
      </c>
      <c r="B10" s="3">
        <f>PERSONNEL_INPUTS!B10</f>
        <v>0</v>
      </c>
      <c r="C10" s="213">
        <f>PERSONNEL_INPUTS!C10</f>
        <v>0</v>
      </c>
      <c r="D10" s="214">
        <f>PERSONNEL_INPUTS!D10</f>
        <v>0</v>
      </c>
      <c r="E10" s="195">
        <f>SUM(PERSONNEL_INPUTS!C10*PERSONNEL_INPUTS!D10)</f>
        <v>0</v>
      </c>
      <c r="F10" s="12">
        <f>SUM(PERSONNEL_INPUTS!C10,E10)</f>
        <v>0</v>
      </c>
      <c r="G10" s="215">
        <f>PERSONNEL_INPUTS!E10</f>
        <v>0</v>
      </c>
      <c r="H10" s="216">
        <f>IF(PERSONNEL_INPUTS!E10=0,0,(PERSONNEL_INPUTS!F10/PERSONNEL_INPUTS!E10))</f>
        <v>0</v>
      </c>
      <c r="I10" s="3">
        <f>PERSONNEL_INPUTS!F10</f>
        <v>0</v>
      </c>
      <c r="J10" s="196">
        <f>IF(PERSONNEL_INPUTS!$E10=0,0,(I10/PERSONNEL_INPUTS!$E10)*$F10)</f>
        <v>0</v>
      </c>
      <c r="K10" s="216">
        <f>IF(PERSONNEL_INPUTS!E10=0,0,(PERSONNEL_INPUTS!G10/PERSONNEL_INPUTS!E10))</f>
        <v>0</v>
      </c>
      <c r="L10" s="13">
        <f>PERSONNEL_INPUTS!G10</f>
        <v>0</v>
      </c>
      <c r="M10" s="196">
        <f>IF(PERSONNEL_INPUTS!$E10=0,0,(L10/PERSONNEL_INPUTS!$E10)*$F10)</f>
        <v>0</v>
      </c>
      <c r="N10" s="197">
        <f>PERSONNEL_INPUTS!$E10*P10</f>
        <v>0</v>
      </c>
      <c r="O10" s="187">
        <f>PERSONNEL_INPUTS!H10</f>
        <v>0</v>
      </c>
      <c r="P10" s="217">
        <f>IF(PERSONNEL_INPUTS!$E10=0,0,(PERSONNEL_INPUTS!$H$43*PERSONNEL_INPUTS!$H10)/PERSONNEL_INPUTS!$E10)</f>
        <v>0</v>
      </c>
      <c r="Q10" s="195">
        <f t="shared" si="25"/>
        <v>0</v>
      </c>
      <c r="R10" s="197">
        <f>PERSONNEL_INPUTS!$E10*T10</f>
        <v>0</v>
      </c>
      <c r="S10" s="187">
        <f>PERSONNEL_INPUTS!I10</f>
        <v>0</v>
      </c>
      <c r="T10" s="217">
        <f>IF(PERSONNEL_INPUTS!$E10=0,0,(PERSONNEL_INPUTS!$I$43*PERSONNEL_INPUTS!$I10)/PERSONNEL_INPUTS!$E10)</f>
        <v>0</v>
      </c>
      <c r="U10" s="195">
        <f t="shared" si="0"/>
        <v>0</v>
      </c>
      <c r="V10" s="197">
        <f>PERSONNEL_INPUTS!$E10*X10</f>
        <v>0</v>
      </c>
      <c r="W10" s="187">
        <f>PERSONNEL_INPUTS!J10</f>
        <v>0</v>
      </c>
      <c r="X10" s="217">
        <f>IF(PERSONNEL_INPUTS!$E10=0,0,(PERSONNEL_INPUTS!$J$43*PERSONNEL_INPUTS!$J10)/PERSONNEL_INPUTS!$E10)</f>
        <v>0</v>
      </c>
      <c r="Y10" s="195">
        <f t="shared" si="1"/>
        <v>0</v>
      </c>
      <c r="Z10" s="197">
        <f>PERSONNEL_INPUTS!$E10*AB10</f>
        <v>0</v>
      </c>
      <c r="AA10" s="187">
        <f>PERSONNEL_INPUTS!K10</f>
        <v>0</v>
      </c>
      <c r="AB10" s="217">
        <f>IF(PERSONNEL_INPUTS!$E10=0,0,(PERSONNEL_INPUTS!$K$43*PERSONNEL_INPUTS!$K10)/PERSONNEL_INPUTS!$E10)</f>
        <v>0</v>
      </c>
      <c r="AC10" s="195">
        <f t="shared" si="2"/>
        <v>0</v>
      </c>
      <c r="AD10" s="197">
        <f>PERSONNEL_INPUTS!$E10*AF10</f>
        <v>0</v>
      </c>
      <c r="AE10" s="187">
        <f>PERSONNEL_INPUTS!L10</f>
        <v>0</v>
      </c>
      <c r="AF10" s="217">
        <f>IF(PERSONNEL_INPUTS!$E10=0,0,(PERSONNEL_INPUTS!$L$43*PERSONNEL_INPUTS!$L10)/PERSONNEL_INPUTS!$E10)</f>
        <v>0</v>
      </c>
      <c r="AG10" s="195">
        <f t="shared" si="3"/>
        <v>0</v>
      </c>
      <c r="AH10" s="197">
        <f>PERSONNEL_INPUTS!$E10*AJ10</f>
        <v>0</v>
      </c>
      <c r="AI10" s="187">
        <f>PERSONNEL_INPUTS!M10</f>
        <v>0</v>
      </c>
      <c r="AJ10" s="217">
        <f>IF(PERSONNEL_INPUTS!$E10=0,0,(PERSONNEL_INPUTS!$M$43*PERSONNEL_INPUTS!$M10)/PERSONNEL_INPUTS!$E10)</f>
        <v>0</v>
      </c>
      <c r="AK10" s="195">
        <f t="shared" si="4"/>
        <v>0</v>
      </c>
      <c r="AL10" s="197">
        <f>PERSONNEL_INPUTS!$E10*AN10</f>
        <v>0</v>
      </c>
      <c r="AM10" s="187">
        <f>PERSONNEL_INPUTS!N10</f>
        <v>0</v>
      </c>
      <c r="AN10" s="217">
        <f>IF(PERSONNEL_INPUTS!$E10=0,0,(PERSONNEL_INPUTS!$N$43*PERSONNEL_INPUTS!$N10)/PERSONNEL_INPUTS!$E10)</f>
        <v>0</v>
      </c>
      <c r="AO10" s="195">
        <f t="shared" si="5"/>
        <v>0</v>
      </c>
      <c r="AP10" s="197">
        <f>PERSONNEL_INPUTS!$E10*AR10</f>
        <v>0</v>
      </c>
      <c r="AQ10" s="187">
        <f>PERSONNEL_INPUTS!O10</f>
        <v>0</v>
      </c>
      <c r="AR10" s="217">
        <f>IF(PERSONNEL_INPUTS!$E10=0,0,(PERSONNEL_INPUTS!$O$43*PERSONNEL_INPUTS!$O10)/PERSONNEL_INPUTS!$E10)</f>
        <v>0</v>
      </c>
      <c r="AS10" s="195">
        <f t="shared" si="6"/>
        <v>0</v>
      </c>
      <c r="AT10" s="197">
        <f>PERSONNEL_INPUTS!$E10*AV10</f>
        <v>0</v>
      </c>
      <c r="AU10" s="187">
        <f>PERSONNEL_INPUTS!P10</f>
        <v>0</v>
      </c>
      <c r="AV10" s="217">
        <f>IF(PERSONNEL_INPUTS!$E10=0,0,(PERSONNEL_INPUTS!$P$43*PERSONNEL_INPUTS!$P10)/PERSONNEL_INPUTS!$E10)</f>
        <v>0</v>
      </c>
      <c r="AW10" s="195">
        <f t="shared" si="7"/>
        <v>0</v>
      </c>
      <c r="AX10" s="197">
        <f>PERSONNEL_INPUTS!$E10*AZ10</f>
        <v>0</v>
      </c>
      <c r="AY10" s="187">
        <f>PERSONNEL_INPUTS!Q10</f>
        <v>0</v>
      </c>
      <c r="AZ10" s="217">
        <f>IF(PERSONNEL_INPUTS!$E10=0,0,(PERSONNEL_INPUTS!$Q$43*PERSONNEL_INPUTS!$Q10)/PERSONNEL_INPUTS!$E10)</f>
        <v>0</v>
      </c>
      <c r="BA10" s="195">
        <f t="shared" si="8"/>
        <v>0</v>
      </c>
      <c r="BB10" s="197">
        <f>PERSONNEL_INPUTS!$E10*BD10</f>
        <v>0</v>
      </c>
      <c r="BC10" s="187">
        <f>PERSONNEL_INPUTS!R10</f>
        <v>0</v>
      </c>
      <c r="BD10" s="217">
        <f>IF(PERSONNEL_INPUTS!$E10=0,0,(PERSONNEL_INPUTS!$R$43*PERSONNEL_INPUTS!$R10)/PERSONNEL_INPUTS!$E10)</f>
        <v>0</v>
      </c>
      <c r="BE10" s="195">
        <f t="shared" si="9"/>
        <v>0</v>
      </c>
      <c r="BF10" s="197">
        <f>PERSONNEL_INPUTS!$E10*BH10</f>
        <v>0</v>
      </c>
      <c r="BG10" s="187">
        <f>PERSONNEL_INPUTS!S10</f>
        <v>0</v>
      </c>
      <c r="BH10" s="217">
        <f>IF(PERSONNEL_INPUTS!$E10=0,0,(PERSONNEL_INPUTS!$S$43*PERSONNEL_INPUTS!$S10)/PERSONNEL_INPUTS!$E10)</f>
        <v>0</v>
      </c>
      <c r="BI10" s="195">
        <f t="shared" si="10"/>
        <v>0</v>
      </c>
      <c r="BJ10" s="197">
        <f>PERSONNEL_INPUTS!$E10*BL10</f>
        <v>0</v>
      </c>
      <c r="BK10" s="187">
        <f>PERSONNEL_INPUTS!T10</f>
        <v>0</v>
      </c>
      <c r="BL10" s="217">
        <f>IF(PERSONNEL_INPUTS!$E10=0,0,(PERSONNEL_INPUTS!$T$43*PERSONNEL_INPUTS!$T10)/PERSONNEL_INPUTS!$E10)</f>
        <v>0</v>
      </c>
      <c r="BM10" s="195">
        <f t="shared" si="11"/>
        <v>0</v>
      </c>
      <c r="BN10" s="197">
        <f>PERSONNEL_INPUTS!$E10*BP10</f>
        <v>0</v>
      </c>
      <c r="BO10" s="187">
        <f>PERSONNEL_INPUTS!U10</f>
        <v>0</v>
      </c>
      <c r="BP10" s="217">
        <f>IF(PERSONNEL_INPUTS!$E10=0,0,(PERSONNEL_INPUTS!$U$43*PERSONNEL_INPUTS!$U10)/PERSONNEL_INPUTS!$E10)</f>
        <v>0</v>
      </c>
      <c r="BQ10" s="195">
        <f t="shared" si="12"/>
        <v>0</v>
      </c>
      <c r="BR10" s="197">
        <f>PERSONNEL_INPUTS!$E10*BT10</f>
        <v>0</v>
      </c>
      <c r="BS10" s="187">
        <f>PERSONNEL_INPUTS!V10</f>
        <v>0</v>
      </c>
      <c r="BT10" s="217">
        <f>IF(PERSONNEL_INPUTS!$E10=0,0,(PERSONNEL_INPUTS!$V$43*PERSONNEL_INPUTS!$V10)/PERSONNEL_INPUTS!$E10)</f>
        <v>0</v>
      </c>
      <c r="BU10" s="195">
        <f t="shared" si="13"/>
        <v>0</v>
      </c>
      <c r="BV10" s="197">
        <f>PERSONNEL_INPUTS!$E10*BX10</f>
        <v>0</v>
      </c>
      <c r="BW10" s="187">
        <f>PERSONNEL_INPUTS!W10</f>
        <v>0</v>
      </c>
      <c r="BX10" s="217">
        <f>IF(PERSONNEL_INPUTS!$E10=0,0,(PERSONNEL_INPUTS!$W$43*PERSONNEL_INPUTS!$W10)/PERSONNEL_INPUTS!$E10)</f>
        <v>0</v>
      </c>
      <c r="BY10" s="195">
        <f t="shared" si="14"/>
        <v>0</v>
      </c>
      <c r="BZ10" s="197">
        <f>PERSONNEL_INPUTS!$E10*CB10</f>
        <v>0</v>
      </c>
      <c r="CA10" s="187">
        <f>PERSONNEL_INPUTS!X10</f>
        <v>0</v>
      </c>
      <c r="CB10" s="217">
        <f>IF(PERSONNEL_INPUTS!$E10=0,0,(PERSONNEL_INPUTS!$X$43*PERSONNEL_INPUTS!$X10)/PERSONNEL_INPUTS!$E10)</f>
        <v>0</v>
      </c>
      <c r="CC10" s="195">
        <f t="shared" si="15"/>
        <v>0</v>
      </c>
      <c r="CD10" s="197">
        <f>PERSONNEL_INPUTS!$E10*CF10</f>
        <v>0</v>
      </c>
      <c r="CE10" s="187">
        <f>PERSONNEL_INPUTS!Y10</f>
        <v>0</v>
      </c>
      <c r="CF10" s="217">
        <f>IF(PERSONNEL_INPUTS!$E10=0,0,(PERSONNEL_INPUTS!$Y$43*PERSONNEL_INPUTS!$Y10)/PERSONNEL_INPUTS!$E10)</f>
        <v>0</v>
      </c>
      <c r="CG10" s="195">
        <f t="shared" si="16"/>
        <v>0</v>
      </c>
      <c r="CH10" s="197">
        <f>PERSONNEL_INPUTS!$E10*CJ10</f>
        <v>0</v>
      </c>
      <c r="CI10" s="187">
        <f>PERSONNEL_INPUTS!Z10</f>
        <v>0</v>
      </c>
      <c r="CJ10" s="217">
        <f>IF(PERSONNEL_INPUTS!$E10=0,0,(PERSONNEL_INPUTS!$Z$43*PERSONNEL_INPUTS!$Z10)/PERSONNEL_INPUTS!$E10)</f>
        <v>0</v>
      </c>
      <c r="CK10" s="195">
        <f t="shared" si="17"/>
        <v>0</v>
      </c>
      <c r="CL10" s="197">
        <f>PERSONNEL_INPUTS!$E10*CN10</f>
        <v>0</v>
      </c>
      <c r="CM10" s="187">
        <f>PERSONNEL_INPUTS!AA10</f>
        <v>0</v>
      </c>
      <c r="CN10" s="217">
        <f>IF(PERSONNEL_INPUTS!$E10=0,0,(PERSONNEL_INPUTS!$AA$43*PERSONNEL_INPUTS!$AA10)/PERSONNEL_INPUTS!$E10)</f>
        <v>0</v>
      </c>
      <c r="CO10" s="195">
        <f t="shared" si="18"/>
        <v>0</v>
      </c>
      <c r="CP10" s="197">
        <f>PERSONNEL_INPUTS!$E10*CR10</f>
        <v>0</v>
      </c>
      <c r="CQ10" s="187">
        <f>PERSONNEL_INPUTS!AB10</f>
        <v>0</v>
      </c>
      <c r="CR10" s="217">
        <f>IF(PERSONNEL_INPUTS!$E10=0,0,(PERSONNEL_INPUTS!$AB$43*PERSONNEL_INPUTS!$AB10)/PERSONNEL_INPUTS!$E10)</f>
        <v>0</v>
      </c>
      <c r="CS10" s="195">
        <f t="shared" si="19"/>
        <v>0</v>
      </c>
      <c r="CT10" s="197">
        <f>PERSONNEL_INPUTS!$E10*CV10</f>
        <v>0</v>
      </c>
      <c r="CU10" s="187">
        <f>PERSONNEL_INPUTS!AC10</f>
        <v>0</v>
      </c>
      <c r="CV10" s="217">
        <f>IF(PERSONNEL_INPUTS!$E10=0,0,(PERSONNEL_INPUTS!$AC$43*PERSONNEL_INPUTS!$AC10)/PERSONNEL_INPUTS!$E10)</f>
        <v>0</v>
      </c>
      <c r="CW10" s="195">
        <f t="shared" si="20"/>
        <v>0</v>
      </c>
      <c r="CX10" s="197">
        <f>PERSONNEL_INPUTS!$E10*CZ10</f>
        <v>0</v>
      </c>
      <c r="CY10" s="187">
        <f>PERSONNEL_INPUTS!AD10</f>
        <v>0</v>
      </c>
      <c r="CZ10" s="217">
        <f>IF(PERSONNEL_INPUTS!$E10=0,0,(PERSONNEL_INPUTS!$AD$43*PERSONNEL_INPUTS!$AD10)/PERSONNEL_INPUTS!$E10)</f>
        <v>0</v>
      </c>
      <c r="DA10" s="195">
        <f t="shared" si="21"/>
        <v>0</v>
      </c>
      <c r="DB10" s="197">
        <f>PERSONNEL_INPUTS!$E10*DD10</f>
        <v>0</v>
      </c>
      <c r="DC10" s="187">
        <f>PERSONNEL_INPUTS!AE10</f>
        <v>0</v>
      </c>
      <c r="DD10" s="217">
        <f>IF(PERSONNEL_INPUTS!$E10=0,0,(PERSONNEL_INPUTS!$AE$43*PERSONNEL_INPUTS!$AE10)/PERSONNEL_INPUTS!$E10)</f>
        <v>0</v>
      </c>
      <c r="DE10" s="195">
        <f t="shared" si="22"/>
        <v>0</v>
      </c>
      <c r="DF10" s="197">
        <f>PERSONNEL_INPUTS!$E10*DH10</f>
        <v>0</v>
      </c>
      <c r="DG10" s="187">
        <f>PERSONNEL_INPUTS!AF10</f>
        <v>0</v>
      </c>
      <c r="DH10" s="217">
        <f>IF(PERSONNEL_INPUTS!$E10=0,0,(PERSONNEL_INPUTS!$AF$43*PERSONNEL_INPUTS!$AF10)/PERSONNEL_INPUTS!$E10)</f>
        <v>0</v>
      </c>
      <c r="DI10" s="195">
        <f t="shared" si="23"/>
        <v>0</v>
      </c>
      <c r="DJ10" s="218">
        <f>IF(PERSONNEL_INPUTS!$E10=0,0,(PERSONNEL_INPUTS!$AF$43*PERSONNEL_INPUTS!$AG10)/PERSONNEL_INPUTS!$E10)</f>
        <v>0</v>
      </c>
      <c r="DK10" s="195">
        <f t="shared" si="24"/>
        <v>0</v>
      </c>
      <c r="DL10" s="5"/>
    </row>
    <row r="11" spans="1:116" s="6" customFormat="1" ht="18.75" customHeight="1" x14ac:dyDescent="0.3">
      <c r="A11" s="212" t="str">
        <f>PERSONNEL_INPUTS!A11</f>
        <v>Enter Staff Title/Name</v>
      </c>
      <c r="B11" s="3">
        <f>PERSONNEL_INPUTS!B11</f>
        <v>0</v>
      </c>
      <c r="C11" s="213">
        <f>PERSONNEL_INPUTS!C11</f>
        <v>0</v>
      </c>
      <c r="D11" s="214">
        <f>PERSONNEL_INPUTS!D11</f>
        <v>0</v>
      </c>
      <c r="E11" s="195">
        <f>SUM(PERSONNEL_INPUTS!C11*PERSONNEL_INPUTS!D11)</f>
        <v>0</v>
      </c>
      <c r="F11" s="12">
        <f>SUM(PERSONNEL_INPUTS!C11,E11)</f>
        <v>0</v>
      </c>
      <c r="G11" s="215">
        <f>PERSONNEL_INPUTS!E11</f>
        <v>0</v>
      </c>
      <c r="H11" s="216">
        <f>IF(PERSONNEL_INPUTS!E11=0,0,(PERSONNEL_INPUTS!F11/PERSONNEL_INPUTS!E11))</f>
        <v>0</v>
      </c>
      <c r="I11" s="3">
        <f>PERSONNEL_INPUTS!F11</f>
        <v>0</v>
      </c>
      <c r="J11" s="196">
        <f>IF(PERSONNEL_INPUTS!$E11=0,0,(I11/PERSONNEL_INPUTS!$E11)*$F11)</f>
        <v>0</v>
      </c>
      <c r="K11" s="216">
        <f>IF(PERSONNEL_INPUTS!E11=0,0,(PERSONNEL_INPUTS!G11/PERSONNEL_INPUTS!E11))</f>
        <v>0</v>
      </c>
      <c r="L11" s="13">
        <f>PERSONNEL_INPUTS!G11</f>
        <v>0</v>
      </c>
      <c r="M11" s="196">
        <f>IF(PERSONNEL_INPUTS!$E11=0,0,(L11/PERSONNEL_INPUTS!$E11)*$F11)</f>
        <v>0</v>
      </c>
      <c r="N11" s="197">
        <f>PERSONNEL_INPUTS!$E11*P11</f>
        <v>0</v>
      </c>
      <c r="O11" s="187">
        <f>PERSONNEL_INPUTS!H11</f>
        <v>0</v>
      </c>
      <c r="P11" s="217">
        <f>IF(PERSONNEL_INPUTS!$E11=0,0,(PERSONNEL_INPUTS!$H$43*PERSONNEL_INPUTS!$H11)/PERSONNEL_INPUTS!$E11)</f>
        <v>0</v>
      </c>
      <c r="Q11" s="195">
        <f t="shared" si="25"/>
        <v>0</v>
      </c>
      <c r="R11" s="197">
        <f>PERSONNEL_INPUTS!$E11*T11</f>
        <v>0</v>
      </c>
      <c r="S11" s="187">
        <f>PERSONNEL_INPUTS!I11</f>
        <v>0</v>
      </c>
      <c r="T11" s="217">
        <f>IF(PERSONNEL_INPUTS!$E11=0,0,(PERSONNEL_INPUTS!$I$43*PERSONNEL_INPUTS!$I11)/PERSONNEL_INPUTS!$E11)</f>
        <v>0</v>
      </c>
      <c r="U11" s="195">
        <f t="shared" si="0"/>
        <v>0</v>
      </c>
      <c r="V11" s="197">
        <f>PERSONNEL_INPUTS!$E11*X11</f>
        <v>0</v>
      </c>
      <c r="W11" s="187">
        <f>PERSONNEL_INPUTS!J11</f>
        <v>0</v>
      </c>
      <c r="X11" s="217">
        <f>IF(PERSONNEL_INPUTS!$E11=0,0,(PERSONNEL_INPUTS!$J$43*PERSONNEL_INPUTS!$J11)/PERSONNEL_INPUTS!$E11)</f>
        <v>0</v>
      </c>
      <c r="Y11" s="195">
        <f t="shared" si="1"/>
        <v>0</v>
      </c>
      <c r="Z11" s="197">
        <f>PERSONNEL_INPUTS!$E11*AB11</f>
        <v>0</v>
      </c>
      <c r="AA11" s="187">
        <f>PERSONNEL_INPUTS!K11</f>
        <v>0</v>
      </c>
      <c r="AB11" s="217">
        <f>IF(PERSONNEL_INPUTS!$E11=0,0,(PERSONNEL_INPUTS!$K$43*PERSONNEL_INPUTS!$K11)/PERSONNEL_INPUTS!$E11)</f>
        <v>0</v>
      </c>
      <c r="AC11" s="195">
        <f t="shared" si="2"/>
        <v>0</v>
      </c>
      <c r="AD11" s="197">
        <f>PERSONNEL_INPUTS!$E11*AF11</f>
        <v>0</v>
      </c>
      <c r="AE11" s="187">
        <f>PERSONNEL_INPUTS!L11</f>
        <v>0</v>
      </c>
      <c r="AF11" s="217">
        <f>IF(PERSONNEL_INPUTS!$E11=0,0,(PERSONNEL_INPUTS!$L$43*PERSONNEL_INPUTS!$L11)/PERSONNEL_INPUTS!$E11)</f>
        <v>0</v>
      </c>
      <c r="AG11" s="195">
        <f t="shared" si="3"/>
        <v>0</v>
      </c>
      <c r="AH11" s="197">
        <f>PERSONNEL_INPUTS!$E11*AJ11</f>
        <v>0</v>
      </c>
      <c r="AI11" s="187">
        <f>PERSONNEL_INPUTS!M11</f>
        <v>0</v>
      </c>
      <c r="AJ11" s="217">
        <f>IF(PERSONNEL_INPUTS!$E11=0,0,(PERSONNEL_INPUTS!$M$43*PERSONNEL_INPUTS!$M11)/PERSONNEL_INPUTS!$E11)</f>
        <v>0</v>
      </c>
      <c r="AK11" s="195">
        <f t="shared" si="4"/>
        <v>0</v>
      </c>
      <c r="AL11" s="197">
        <f>PERSONNEL_INPUTS!$E11*AN11</f>
        <v>0</v>
      </c>
      <c r="AM11" s="187">
        <f>PERSONNEL_INPUTS!N11</f>
        <v>0</v>
      </c>
      <c r="AN11" s="217">
        <f>IF(PERSONNEL_INPUTS!$E11=0,0,(PERSONNEL_INPUTS!$N$43*PERSONNEL_INPUTS!$N11)/PERSONNEL_INPUTS!$E11)</f>
        <v>0</v>
      </c>
      <c r="AO11" s="195">
        <f t="shared" si="5"/>
        <v>0</v>
      </c>
      <c r="AP11" s="197">
        <f>PERSONNEL_INPUTS!$E11*AR11</f>
        <v>0</v>
      </c>
      <c r="AQ11" s="187">
        <f>PERSONNEL_INPUTS!O11</f>
        <v>0</v>
      </c>
      <c r="AR11" s="217">
        <f>IF(PERSONNEL_INPUTS!$E11=0,0,(PERSONNEL_INPUTS!$O$43*PERSONNEL_INPUTS!$O11)/PERSONNEL_INPUTS!$E11)</f>
        <v>0</v>
      </c>
      <c r="AS11" s="195">
        <f t="shared" si="6"/>
        <v>0</v>
      </c>
      <c r="AT11" s="197">
        <f>PERSONNEL_INPUTS!$E11*AV11</f>
        <v>0</v>
      </c>
      <c r="AU11" s="187">
        <f>PERSONNEL_INPUTS!P11</f>
        <v>0</v>
      </c>
      <c r="AV11" s="217">
        <f>IF(PERSONNEL_INPUTS!$E11=0,0,(PERSONNEL_INPUTS!$P$43*PERSONNEL_INPUTS!$P11)/PERSONNEL_INPUTS!$E11)</f>
        <v>0</v>
      </c>
      <c r="AW11" s="195">
        <f t="shared" si="7"/>
        <v>0</v>
      </c>
      <c r="AX11" s="197">
        <f>PERSONNEL_INPUTS!$E11*AZ11</f>
        <v>0</v>
      </c>
      <c r="AY11" s="187">
        <f>PERSONNEL_INPUTS!Q11</f>
        <v>0</v>
      </c>
      <c r="AZ11" s="217">
        <f>IF(PERSONNEL_INPUTS!$E11=0,0,(PERSONNEL_INPUTS!$Q$43*PERSONNEL_INPUTS!$Q11)/PERSONNEL_INPUTS!$E11)</f>
        <v>0</v>
      </c>
      <c r="BA11" s="195">
        <f t="shared" si="8"/>
        <v>0</v>
      </c>
      <c r="BB11" s="197">
        <f>PERSONNEL_INPUTS!$E11*BD11</f>
        <v>0</v>
      </c>
      <c r="BC11" s="187">
        <f>PERSONNEL_INPUTS!R11</f>
        <v>0</v>
      </c>
      <c r="BD11" s="217">
        <f>IF(PERSONNEL_INPUTS!$E11=0,0,(PERSONNEL_INPUTS!$R$43*PERSONNEL_INPUTS!$R11)/PERSONNEL_INPUTS!$E11)</f>
        <v>0</v>
      </c>
      <c r="BE11" s="195">
        <f t="shared" si="9"/>
        <v>0</v>
      </c>
      <c r="BF11" s="197">
        <f>PERSONNEL_INPUTS!$E11*BH11</f>
        <v>0</v>
      </c>
      <c r="BG11" s="187">
        <f>PERSONNEL_INPUTS!S11</f>
        <v>0</v>
      </c>
      <c r="BH11" s="217">
        <f>IF(PERSONNEL_INPUTS!$E11=0,0,(PERSONNEL_INPUTS!$S$43*PERSONNEL_INPUTS!$S11)/PERSONNEL_INPUTS!$E11)</f>
        <v>0</v>
      </c>
      <c r="BI11" s="195">
        <f t="shared" si="10"/>
        <v>0</v>
      </c>
      <c r="BJ11" s="197">
        <f>PERSONNEL_INPUTS!$E11*BL11</f>
        <v>0</v>
      </c>
      <c r="BK11" s="187">
        <f>PERSONNEL_INPUTS!T11</f>
        <v>0</v>
      </c>
      <c r="BL11" s="217">
        <f>IF(PERSONNEL_INPUTS!$E11=0,0,(PERSONNEL_INPUTS!$T$43*PERSONNEL_INPUTS!$T11)/PERSONNEL_INPUTS!$E11)</f>
        <v>0</v>
      </c>
      <c r="BM11" s="195">
        <f t="shared" si="11"/>
        <v>0</v>
      </c>
      <c r="BN11" s="197">
        <f>PERSONNEL_INPUTS!$E11*BP11</f>
        <v>0</v>
      </c>
      <c r="BO11" s="187">
        <f>PERSONNEL_INPUTS!U11</f>
        <v>0</v>
      </c>
      <c r="BP11" s="217">
        <f>IF(PERSONNEL_INPUTS!$E11=0,0,(PERSONNEL_INPUTS!$U$43*PERSONNEL_INPUTS!$U11)/PERSONNEL_INPUTS!$E11)</f>
        <v>0</v>
      </c>
      <c r="BQ11" s="195">
        <f t="shared" si="12"/>
        <v>0</v>
      </c>
      <c r="BR11" s="197">
        <f>PERSONNEL_INPUTS!$E11*BT11</f>
        <v>0</v>
      </c>
      <c r="BS11" s="187">
        <f>PERSONNEL_INPUTS!V11</f>
        <v>0</v>
      </c>
      <c r="BT11" s="217">
        <f>IF(PERSONNEL_INPUTS!$E11=0,0,(PERSONNEL_INPUTS!$V$43*PERSONNEL_INPUTS!$V11)/PERSONNEL_INPUTS!$E11)</f>
        <v>0</v>
      </c>
      <c r="BU11" s="195">
        <f t="shared" si="13"/>
        <v>0</v>
      </c>
      <c r="BV11" s="197">
        <f>PERSONNEL_INPUTS!$E11*BX11</f>
        <v>0</v>
      </c>
      <c r="BW11" s="187">
        <f>PERSONNEL_INPUTS!W11</f>
        <v>0</v>
      </c>
      <c r="BX11" s="217">
        <f>IF(PERSONNEL_INPUTS!$E11=0,0,(PERSONNEL_INPUTS!$W$43*PERSONNEL_INPUTS!$W11)/PERSONNEL_INPUTS!$E11)</f>
        <v>0</v>
      </c>
      <c r="BY11" s="195">
        <f t="shared" si="14"/>
        <v>0</v>
      </c>
      <c r="BZ11" s="197">
        <f>PERSONNEL_INPUTS!$E11*CB11</f>
        <v>0</v>
      </c>
      <c r="CA11" s="187">
        <f>PERSONNEL_INPUTS!X11</f>
        <v>0</v>
      </c>
      <c r="CB11" s="217">
        <f>IF(PERSONNEL_INPUTS!$E11=0,0,(PERSONNEL_INPUTS!$X$43*PERSONNEL_INPUTS!$X11)/PERSONNEL_INPUTS!$E11)</f>
        <v>0</v>
      </c>
      <c r="CC11" s="195">
        <f t="shared" si="15"/>
        <v>0</v>
      </c>
      <c r="CD11" s="197">
        <f>PERSONNEL_INPUTS!$E11*CF11</f>
        <v>0</v>
      </c>
      <c r="CE11" s="187">
        <f>PERSONNEL_INPUTS!Y11</f>
        <v>0</v>
      </c>
      <c r="CF11" s="217">
        <f>IF(PERSONNEL_INPUTS!$E11=0,0,(PERSONNEL_INPUTS!$Y$43*PERSONNEL_INPUTS!$Y11)/PERSONNEL_INPUTS!$E11)</f>
        <v>0</v>
      </c>
      <c r="CG11" s="195">
        <f t="shared" si="16"/>
        <v>0</v>
      </c>
      <c r="CH11" s="197">
        <f>PERSONNEL_INPUTS!$E11*CJ11</f>
        <v>0</v>
      </c>
      <c r="CI11" s="187">
        <f>PERSONNEL_INPUTS!Z11</f>
        <v>0</v>
      </c>
      <c r="CJ11" s="217">
        <f>IF(PERSONNEL_INPUTS!$E11=0,0,(PERSONNEL_INPUTS!$Z$43*PERSONNEL_INPUTS!$Z11)/PERSONNEL_INPUTS!$E11)</f>
        <v>0</v>
      </c>
      <c r="CK11" s="195">
        <f t="shared" si="17"/>
        <v>0</v>
      </c>
      <c r="CL11" s="197">
        <f>PERSONNEL_INPUTS!$E11*CN11</f>
        <v>0</v>
      </c>
      <c r="CM11" s="187">
        <f>PERSONNEL_INPUTS!AA11</f>
        <v>0</v>
      </c>
      <c r="CN11" s="217">
        <f>IF(PERSONNEL_INPUTS!$E11=0,0,(PERSONNEL_INPUTS!$AA$43*PERSONNEL_INPUTS!$AA11)/PERSONNEL_INPUTS!$E11)</f>
        <v>0</v>
      </c>
      <c r="CO11" s="195">
        <f t="shared" si="18"/>
        <v>0</v>
      </c>
      <c r="CP11" s="197">
        <f>PERSONNEL_INPUTS!$E11*CR11</f>
        <v>0</v>
      </c>
      <c r="CQ11" s="187">
        <f>PERSONNEL_INPUTS!AB11</f>
        <v>0</v>
      </c>
      <c r="CR11" s="217">
        <f>IF(PERSONNEL_INPUTS!$E11=0,0,(PERSONNEL_INPUTS!$AB$43*PERSONNEL_INPUTS!$AB11)/PERSONNEL_INPUTS!$E11)</f>
        <v>0</v>
      </c>
      <c r="CS11" s="195">
        <f t="shared" si="19"/>
        <v>0</v>
      </c>
      <c r="CT11" s="197">
        <f>PERSONNEL_INPUTS!$E11*CV11</f>
        <v>0</v>
      </c>
      <c r="CU11" s="187">
        <f>PERSONNEL_INPUTS!AC11</f>
        <v>0</v>
      </c>
      <c r="CV11" s="217">
        <f>IF(PERSONNEL_INPUTS!$E11=0,0,(PERSONNEL_INPUTS!$AC$43*PERSONNEL_INPUTS!$AC11)/PERSONNEL_INPUTS!$E11)</f>
        <v>0</v>
      </c>
      <c r="CW11" s="195">
        <f t="shared" si="20"/>
        <v>0</v>
      </c>
      <c r="CX11" s="197">
        <f>PERSONNEL_INPUTS!$E11*CZ11</f>
        <v>0</v>
      </c>
      <c r="CY11" s="187">
        <f>PERSONNEL_INPUTS!AD11</f>
        <v>0</v>
      </c>
      <c r="CZ11" s="217">
        <f>IF(PERSONNEL_INPUTS!$E11=0,0,(PERSONNEL_INPUTS!$AD$43*PERSONNEL_INPUTS!$AD11)/PERSONNEL_INPUTS!$E11)</f>
        <v>0</v>
      </c>
      <c r="DA11" s="195">
        <f t="shared" si="21"/>
        <v>0</v>
      </c>
      <c r="DB11" s="197">
        <f>PERSONNEL_INPUTS!$E11*DD11</f>
        <v>0</v>
      </c>
      <c r="DC11" s="187">
        <f>PERSONNEL_INPUTS!AE11</f>
        <v>0</v>
      </c>
      <c r="DD11" s="217">
        <f>IF(PERSONNEL_INPUTS!$E11=0,0,(PERSONNEL_INPUTS!$AE$43*PERSONNEL_INPUTS!$AE11)/PERSONNEL_INPUTS!$E11)</f>
        <v>0</v>
      </c>
      <c r="DE11" s="195">
        <f t="shared" si="22"/>
        <v>0</v>
      </c>
      <c r="DF11" s="197">
        <f>PERSONNEL_INPUTS!$E11*DH11</f>
        <v>0</v>
      </c>
      <c r="DG11" s="187">
        <f>PERSONNEL_INPUTS!AF11</f>
        <v>0</v>
      </c>
      <c r="DH11" s="217">
        <f>IF(PERSONNEL_INPUTS!$E11=0,0,(PERSONNEL_INPUTS!$AF$43*PERSONNEL_INPUTS!$AF11)/PERSONNEL_INPUTS!$E11)</f>
        <v>0</v>
      </c>
      <c r="DI11" s="195">
        <f t="shared" si="23"/>
        <v>0</v>
      </c>
      <c r="DJ11" s="218">
        <f>IF(PERSONNEL_INPUTS!$E11=0,0,(PERSONNEL_INPUTS!$AF$43*PERSONNEL_INPUTS!$AG11)/PERSONNEL_INPUTS!$E11)</f>
        <v>0</v>
      </c>
      <c r="DK11" s="195">
        <f>DJ11*F11</f>
        <v>0</v>
      </c>
      <c r="DL11" s="5"/>
    </row>
    <row r="12" spans="1:116" s="6" customFormat="1" ht="18.75" customHeight="1" x14ac:dyDescent="0.3">
      <c r="A12" s="212" t="str">
        <f>PERSONNEL_INPUTS!A12</f>
        <v>Enter Staff Title/Name</v>
      </c>
      <c r="B12" s="3">
        <f>PERSONNEL_INPUTS!B12</f>
        <v>0</v>
      </c>
      <c r="C12" s="213">
        <f>PERSONNEL_INPUTS!C12</f>
        <v>0</v>
      </c>
      <c r="D12" s="214">
        <f>PERSONNEL_INPUTS!D12</f>
        <v>0</v>
      </c>
      <c r="E12" s="195">
        <f>SUM(PERSONNEL_INPUTS!C12*PERSONNEL_INPUTS!D12)</f>
        <v>0</v>
      </c>
      <c r="F12" s="12">
        <f>SUM(PERSONNEL_INPUTS!C12,E12)</f>
        <v>0</v>
      </c>
      <c r="G12" s="215">
        <f>PERSONNEL_INPUTS!E12</f>
        <v>0</v>
      </c>
      <c r="H12" s="216">
        <f>IF(PERSONNEL_INPUTS!E12=0,0,(PERSONNEL_INPUTS!F12/PERSONNEL_INPUTS!E12))</f>
        <v>0</v>
      </c>
      <c r="I12" s="3">
        <f>PERSONNEL_INPUTS!F12</f>
        <v>0</v>
      </c>
      <c r="J12" s="196">
        <f>IF(PERSONNEL_INPUTS!$E12=0,0,(I12/PERSONNEL_INPUTS!$E12)*$F12)</f>
        <v>0</v>
      </c>
      <c r="K12" s="216">
        <f>IF(PERSONNEL_INPUTS!E12=0,0,(PERSONNEL_INPUTS!G12/PERSONNEL_INPUTS!E12))</f>
        <v>0</v>
      </c>
      <c r="L12" s="13">
        <f>PERSONNEL_INPUTS!G12</f>
        <v>0</v>
      </c>
      <c r="M12" s="196">
        <f>IF(PERSONNEL_INPUTS!$E12=0,0,(L12/PERSONNEL_INPUTS!$E12)*$F12)</f>
        <v>0</v>
      </c>
      <c r="N12" s="197">
        <f>PERSONNEL_INPUTS!$E12*P12</f>
        <v>0</v>
      </c>
      <c r="O12" s="187">
        <f>PERSONNEL_INPUTS!H12</f>
        <v>0</v>
      </c>
      <c r="P12" s="217">
        <f>IF(PERSONNEL_INPUTS!$E12=0,0,(PERSONNEL_INPUTS!$H$43*PERSONNEL_INPUTS!$H12)/PERSONNEL_INPUTS!$E12)</f>
        <v>0</v>
      </c>
      <c r="Q12" s="195">
        <f t="shared" si="25"/>
        <v>0</v>
      </c>
      <c r="R12" s="197">
        <f>PERSONNEL_INPUTS!$E12*T12</f>
        <v>0</v>
      </c>
      <c r="S12" s="187">
        <f>PERSONNEL_INPUTS!I12</f>
        <v>0</v>
      </c>
      <c r="T12" s="217">
        <f>IF(PERSONNEL_INPUTS!$E12=0,0,(PERSONNEL_INPUTS!$I$43*PERSONNEL_INPUTS!$I12)/PERSONNEL_INPUTS!$E12)</f>
        <v>0</v>
      </c>
      <c r="U12" s="195">
        <f t="shared" si="0"/>
        <v>0</v>
      </c>
      <c r="V12" s="197">
        <f>PERSONNEL_INPUTS!$E12*X12</f>
        <v>0</v>
      </c>
      <c r="W12" s="187">
        <f>PERSONNEL_INPUTS!J12</f>
        <v>0</v>
      </c>
      <c r="X12" s="217">
        <f>IF(PERSONNEL_INPUTS!$E12=0,0,(PERSONNEL_INPUTS!$J$43*PERSONNEL_INPUTS!$J12)/PERSONNEL_INPUTS!$E12)</f>
        <v>0</v>
      </c>
      <c r="Y12" s="195">
        <f t="shared" si="1"/>
        <v>0</v>
      </c>
      <c r="Z12" s="197">
        <f>PERSONNEL_INPUTS!$E12*AB12</f>
        <v>0</v>
      </c>
      <c r="AA12" s="187">
        <f>PERSONNEL_INPUTS!K12</f>
        <v>0</v>
      </c>
      <c r="AB12" s="217">
        <f>IF(PERSONNEL_INPUTS!$E12=0,0,(PERSONNEL_INPUTS!$K$43*PERSONNEL_INPUTS!$K12)/PERSONNEL_INPUTS!$E12)</f>
        <v>0</v>
      </c>
      <c r="AC12" s="195">
        <f t="shared" si="2"/>
        <v>0</v>
      </c>
      <c r="AD12" s="197">
        <f>PERSONNEL_INPUTS!$E12*AF12</f>
        <v>0</v>
      </c>
      <c r="AE12" s="187">
        <f>PERSONNEL_INPUTS!L12</f>
        <v>0</v>
      </c>
      <c r="AF12" s="217">
        <f>IF(PERSONNEL_INPUTS!$E12=0,0,(PERSONNEL_INPUTS!$L$43*PERSONNEL_INPUTS!$L12)/PERSONNEL_INPUTS!$E12)</f>
        <v>0</v>
      </c>
      <c r="AG12" s="195">
        <f t="shared" si="3"/>
        <v>0</v>
      </c>
      <c r="AH12" s="197">
        <f>PERSONNEL_INPUTS!$E12*AJ12</f>
        <v>0</v>
      </c>
      <c r="AI12" s="187">
        <f>PERSONNEL_INPUTS!M12</f>
        <v>0</v>
      </c>
      <c r="AJ12" s="217">
        <f>IF(PERSONNEL_INPUTS!$E12=0,0,(PERSONNEL_INPUTS!$M$43*PERSONNEL_INPUTS!$M12)/PERSONNEL_INPUTS!$E12)</f>
        <v>0</v>
      </c>
      <c r="AK12" s="195">
        <f t="shared" si="4"/>
        <v>0</v>
      </c>
      <c r="AL12" s="197">
        <f>PERSONNEL_INPUTS!$E12*AN12</f>
        <v>0</v>
      </c>
      <c r="AM12" s="187">
        <f>PERSONNEL_INPUTS!N12</f>
        <v>0</v>
      </c>
      <c r="AN12" s="217">
        <f>IF(PERSONNEL_INPUTS!$E12=0,0,(PERSONNEL_INPUTS!$N$43*PERSONNEL_INPUTS!$N12)/PERSONNEL_INPUTS!$E12)</f>
        <v>0</v>
      </c>
      <c r="AO12" s="195">
        <f t="shared" si="5"/>
        <v>0</v>
      </c>
      <c r="AP12" s="197">
        <f>PERSONNEL_INPUTS!$E12*AR12</f>
        <v>0</v>
      </c>
      <c r="AQ12" s="187">
        <f>PERSONNEL_INPUTS!O12</f>
        <v>0</v>
      </c>
      <c r="AR12" s="217">
        <f>IF(PERSONNEL_INPUTS!$E12=0,0,(PERSONNEL_INPUTS!$O$43*PERSONNEL_INPUTS!$O12)/PERSONNEL_INPUTS!$E12)</f>
        <v>0</v>
      </c>
      <c r="AS12" s="195">
        <f t="shared" si="6"/>
        <v>0</v>
      </c>
      <c r="AT12" s="197">
        <f>PERSONNEL_INPUTS!$E12*AV12</f>
        <v>0</v>
      </c>
      <c r="AU12" s="187">
        <f>PERSONNEL_INPUTS!P12</f>
        <v>0</v>
      </c>
      <c r="AV12" s="217">
        <f>IF(PERSONNEL_INPUTS!$E12=0,0,(PERSONNEL_INPUTS!$P$43*PERSONNEL_INPUTS!$P12)/PERSONNEL_INPUTS!$E12)</f>
        <v>0</v>
      </c>
      <c r="AW12" s="195">
        <f t="shared" si="7"/>
        <v>0</v>
      </c>
      <c r="AX12" s="197">
        <f>PERSONNEL_INPUTS!$E12*AZ12</f>
        <v>0</v>
      </c>
      <c r="AY12" s="187">
        <f>PERSONNEL_INPUTS!Q12</f>
        <v>0</v>
      </c>
      <c r="AZ12" s="217">
        <f>IF(PERSONNEL_INPUTS!$E12=0,0,(PERSONNEL_INPUTS!$Q$43*PERSONNEL_INPUTS!$Q12)/PERSONNEL_INPUTS!$E12)</f>
        <v>0</v>
      </c>
      <c r="BA12" s="195">
        <f t="shared" si="8"/>
        <v>0</v>
      </c>
      <c r="BB12" s="197">
        <f>PERSONNEL_INPUTS!$E12*BD12</f>
        <v>0</v>
      </c>
      <c r="BC12" s="187">
        <f>PERSONNEL_INPUTS!R12</f>
        <v>0</v>
      </c>
      <c r="BD12" s="217">
        <f>IF(PERSONNEL_INPUTS!$E12=0,0,(PERSONNEL_INPUTS!$R$43*PERSONNEL_INPUTS!$R12)/PERSONNEL_INPUTS!$E12)</f>
        <v>0</v>
      </c>
      <c r="BE12" s="195">
        <f t="shared" si="9"/>
        <v>0</v>
      </c>
      <c r="BF12" s="197">
        <f>PERSONNEL_INPUTS!$E12*BH12</f>
        <v>0</v>
      </c>
      <c r="BG12" s="187">
        <f>PERSONNEL_INPUTS!S12</f>
        <v>0</v>
      </c>
      <c r="BH12" s="217">
        <f>IF(PERSONNEL_INPUTS!$E12=0,0,(PERSONNEL_INPUTS!$S$43*PERSONNEL_INPUTS!$S12)/PERSONNEL_INPUTS!$E12)</f>
        <v>0</v>
      </c>
      <c r="BI12" s="195">
        <f t="shared" si="10"/>
        <v>0</v>
      </c>
      <c r="BJ12" s="197">
        <f>PERSONNEL_INPUTS!$E12*BL12</f>
        <v>0</v>
      </c>
      <c r="BK12" s="187">
        <f>PERSONNEL_INPUTS!T12</f>
        <v>0</v>
      </c>
      <c r="BL12" s="217">
        <f>IF(PERSONNEL_INPUTS!$E12=0,0,(PERSONNEL_INPUTS!$T$43*PERSONNEL_INPUTS!$T12)/PERSONNEL_INPUTS!$E12)</f>
        <v>0</v>
      </c>
      <c r="BM12" s="195">
        <f t="shared" si="11"/>
        <v>0</v>
      </c>
      <c r="BN12" s="197">
        <f>PERSONNEL_INPUTS!$E12*BP12</f>
        <v>0</v>
      </c>
      <c r="BO12" s="187">
        <f>PERSONNEL_INPUTS!U12</f>
        <v>0</v>
      </c>
      <c r="BP12" s="217">
        <f>IF(PERSONNEL_INPUTS!$E12=0,0,(PERSONNEL_INPUTS!$U$43*PERSONNEL_INPUTS!$U12)/PERSONNEL_INPUTS!$E12)</f>
        <v>0</v>
      </c>
      <c r="BQ12" s="195">
        <f t="shared" si="12"/>
        <v>0</v>
      </c>
      <c r="BR12" s="197">
        <f>PERSONNEL_INPUTS!$E12*BT12</f>
        <v>0</v>
      </c>
      <c r="BS12" s="187">
        <f>PERSONNEL_INPUTS!V12</f>
        <v>0</v>
      </c>
      <c r="BT12" s="217">
        <f>IF(PERSONNEL_INPUTS!$E12=0,0,(PERSONNEL_INPUTS!$V$43*PERSONNEL_INPUTS!$V12)/PERSONNEL_INPUTS!$E12)</f>
        <v>0</v>
      </c>
      <c r="BU12" s="195">
        <f t="shared" si="13"/>
        <v>0</v>
      </c>
      <c r="BV12" s="197">
        <f>PERSONNEL_INPUTS!$E12*BX12</f>
        <v>0</v>
      </c>
      <c r="BW12" s="187">
        <f>PERSONNEL_INPUTS!W12</f>
        <v>0</v>
      </c>
      <c r="BX12" s="217">
        <f>IF(PERSONNEL_INPUTS!$E12=0,0,(PERSONNEL_INPUTS!$W$43*PERSONNEL_INPUTS!$W12)/PERSONNEL_INPUTS!$E12)</f>
        <v>0</v>
      </c>
      <c r="BY12" s="195">
        <f t="shared" si="14"/>
        <v>0</v>
      </c>
      <c r="BZ12" s="197">
        <f>PERSONNEL_INPUTS!$E12*CB12</f>
        <v>0</v>
      </c>
      <c r="CA12" s="187">
        <f>PERSONNEL_INPUTS!X12</f>
        <v>0</v>
      </c>
      <c r="CB12" s="217">
        <f>IF(PERSONNEL_INPUTS!$E12=0,0,(PERSONNEL_INPUTS!$X$43*PERSONNEL_INPUTS!$X12)/PERSONNEL_INPUTS!$E12)</f>
        <v>0</v>
      </c>
      <c r="CC12" s="195">
        <f t="shared" si="15"/>
        <v>0</v>
      </c>
      <c r="CD12" s="197">
        <f>PERSONNEL_INPUTS!$E12*CF12</f>
        <v>0</v>
      </c>
      <c r="CE12" s="187">
        <f>PERSONNEL_INPUTS!Y12</f>
        <v>0</v>
      </c>
      <c r="CF12" s="217">
        <f>IF(PERSONNEL_INPUTS!$E12=0,0,(PERSONNEL_INPUTS!$Y$43*PERSONNEL_INPUTS!$Y12)/PERSONNEL_INPUTS!$E12)</f>
        <v>0</v>
      </c>
      <c r="CG12" s="195">
        <f t="shared" si="16"/>
        <v>0</v>
      </c>
      <c r="CH12" s="197">
        <f>PERSONNEL_INPUTS!$E12*CJ12</f>
        <v>0</v>
      </c>
      <c r="CI12" s="187">
        <f>PERSONNEL_INPUTS!Z12</f>
        <v>0</v>
      </c>
      <c r="CJ12" s="217">
        <f>IF(PERSONNEL_INPUTS!$E12=0,0,(PERSONNEL_INPUTS!$Z$43*PERSONNEL_INPUTS!$Z12)/PERSONNEL_INPUTS!$E12)</f>
        <v>0</v>
      </c>
      <c r="CK12" s="195">
        <f t="shared" si="17"/>
        <v>0</v>
      </c>
      <c r="CL12" s="197">
        <f>PERSONNEL_INPUTS!$E12*CN12</f>
        <v>0</v>
      </c>
      <c r="CM12" s="187">
        <f>PERSONNEL_INPUTS!AA12</f>
        <v>0</v>
      </c>
      <c r="CN12" s="217">
        <f>IF(PERSONNEL_INPUTS!$E12=0,0,(PERSONNEL_INPUTS!$AA$43*PERSONNEL_INPUTS!$AA12)/PERSONNEL_INPUTS!$E12)</f>
        <v>0</v>
      </c>
      <c r="CO12" s="195">
        <f t="shared" si="18"/>
        <v>0</v>
      </c>
      <c r="CP12" s="197">
        <f>PERSONNEL_INPUTS!$E12*CR12</f>
        <v>0</v>
      </c>
      <c r="CQ12" s="187">
        <f>PERSONNEL_INPUTS!AB12</f>
        <v>0</v>
      </c>
      <c r="CR12" s="217">
        <f>IF(PERSONNEL_INPUTS!$E12=0,0,(PERSONNEL_INPUTS!$AB$43*PERSONNEL_INPUTS!$AB12)/PERSONNEL_INPUTS!$E12)</f>
        <v>0</v>
      </c>
      <c r="CS12" s="195">
        <f t="shared" si="19"/>
        <v>0</v>
      </c>
      <c r="CT12" s="197">
        <f>PERSONNEL_INPUTS!$E12*CV12</f>
        <v>0</v>
      </c>
      <c r="CU12" s="187">
        <f>PERSONNEL_INPUTS!AC12</f>
        <v>0</v>
      </c>
      <c r="CV12" s="217">
        <f>IF(PERSONNEL_INPUTS!$E12=0,0,(PERSONNEL_INPUTS!$AC$43*PERSONNEL_INPUTS!$AC12)/PERSONNEL_INPUTS!$E12)</f>
        <v>0</v>
      </c>
      <c r="CW12" s="195">
        <f t="shared" si="20"/>
        <v>0</v>
      </c>
      <c r="CX12" s="197">
        <f>PERSONNEL_INPUTS!$E12*CZ12</f>
        <v>0</v>
      </c>
      <c r="CY12" s="187">
        <f>PERSONNEL_INPUTS!AD12</f>
        <v>0</v>
      </c>
      <c r="CZ12" s="217">
        <f>IF(PERSONNEL_INPUTS!$E12=0,0,(PERSONNEL_INPUTS!$AD$43*PERSONNEL_INPUTS!$AD12)/PERSONNEL_INPUTS!$E12)</f>
        <v>0</v>
      </c>
      <c r="DA12" s="195">
        <f t="shared" si="21"/>
        <v>0</v>
      </c>
      <c r="DB12" s="197">
        <f>PERSONNEL_INPUTS!$E12*DD12</f>
        <v>0</v>
      </c>
      <c r="DC12" s="187">
        <f>PERSONNEL_INPUTS!AE12</f>
        <v>0</v>
      </c>
      <c r="DD12" s="217">
        <f>IF(PERSONNEL_INPUTS!$E12=0,0,(PERSONNEL_INPUTS!$AE$43*PERSONNEL_INPUTS!$AE12)/PERSONNEL_INPUTS!$E12)</f>
        <v>0</v>
      </c>
      <c r="DE12" s="195">
        <f t="shared" si="22"/>
        <v>0</v>
      </c>
      <c r="DF12" s="197">
        <f>PERSONNEL_INPUTS!$E12*DH12</f>
        <v>0</v>
      </c>
      <c r="DG12" s="187">
        <f>PERSONNEL_INPUTS!AF12</f>
        <v>0</v>
      </c>
      <c r="DH12" s="217">
        <f>IF(PERSONNEL_INPUTS!$E12=0,0,(PERSONNEL_INPUTS!$AF$43*PERSONNEL_INPUTS!$AF12)/PERSONNEL_INPUTS!$E12)</f>
        <v>0</v>
      </c>
      <c r="DI12" s="195">
        <f t="shared" si="23"/>
        <v>0</v>
      </c>
      <c r="DJ12" s="218">
        <f>IF(PERSONNEL_INPUTS!$E12=0,0,(PERSONNEL_INPUTS!$AF$43*PERSONNEL_INPUTS!$AG12)/PERSONNEL_INPUTS!$E12)</f>
        <v>0</v>
      </c>
      <c r="DK12" s="195">
        <f t="shared" si="24"/>
        <v>0</v>
      </c>
      <c r="DL12" s="5"/>
    </row>
    <row r="13" spans="1:116" s="6" customFormat="1" ht="18.75" customHeight="1" x14ac:dyDescent="0.3">
      <c r="A13" s="212" t="str">
        <f>PERSONNEL_INPUTS!A13</f>
        <v>Enter Staff Title/Name</v>
      </c>
      <c r="B13" s="3">
        <f>PERSONNEL_INPUTS!B13</f>
        <v>0</v>
      </c>
      <c r="C13" s="213">
        <f>PERSONNEL_INPUTS!C13</f>
        <v>0</v>
      </c>
      <c r="D13" s="214">
        <f>PERSONNEL_INPUTS!D13</f>
        <v>0</v>
      </c>
      <c r="E13" s="195">
        <f>SUM(PERSONNEL_INPUTS!C13*PERSONNEL_INPUTS!D13)</f>
        <v>0</v>
      </c>
      <c r="F13" s="12">
        <f>SUM(PERSONNEL_INPUTS!C13,E13)</f>
        <v>0</v>
      </c>
      <c r="G13" s="215">
        <f>PERSONNEL_INPUTS!E13</f>
        <v>0</v>
      </c>
      <c r="H13" s="216">
        <f>IF(PERSONNEL_INPUTS!E13=0,0,(PERSONNEL_INPUTS!F13/PERSONNEL_INPUTS!E13))</f>
        <v>0</v>
      </c>
      <c r="I13" s="3">
        <f>PERSONNEL_INPUTS!F13</f>
        <v>0</v>
      </c>
      <c r="J13" s="196">
        <f>IF(PERSONNEL_INPUTS!$E13=0,0,(I13/PERSONNEL_INPUTS!$E13)*$F13)</f>
        <v>0</v>
      </c>
      <c r="K13" s="216">
        <f>IF(PERSONNEL_INPUTS!E13=0,0,(PERSONNEL_INPUTS!G13/PERSONNEL_INPUTS!E13))</f>
        <v>0</v>
      </c>
      <c r="L13" s="13">
        <f>PERSONNEL_INPUTS!G13</f>
        <v>0</v>
      </c>
      <c r="M13" s="196">
        <f>IF(PERSONNEL_INPUTS!$E13=0,0,(L13/PERSONNEL_INPUTS!$E13)*$F13)</f>
        <v>0</v>
      </c>
      <c r="N13" s="197">
        <f>PERSONNEL_INPUTS!$E13*P13</f>
        <v>0</v>
      </c>
      <c r="O13" s="187">
        <f>PERSONNEL_INPUTS!H13</f>
        <v>0</v>
      </c>
      <c r="P13" s="217">
        <f>IF(PERSONNEL_INPUTS!$E13=0,0,(PERSONNEL_INPUTS!$H$43*PERSONNEL_INPUTS!$H13)/PERSONNEL_INPUTS!$E13)</f>
        <v>0</v>
      </c>
      <c r="Q13" s="195">
        <f t="shared" si="25"/>
        <v>0</v>
      </c>
      <c r="R13" s="197">
        <f>PERSONNEL_INPUTS!$E13*T13</f>
        <v>0</v>
      </c>
      <c r="S13" s="187">
        <f>PERSONNEL_INPUTS!I13</f>
        <v>0</v>
      </c>
      <c r="T13" s="217">
        <f>IF(PERSONNEL_INPUTS!$E13=0,0,(PERSONNEL_INPUTS!$I$43*PERSONNEL_INPUTS!$I13)/PERSONNEL_INPUTS!$E13)</f>
        <v>0</v>
      </c>
      <c r="U13" s="195">
        <f t="shared" si="0"/>
        <v>0</v>
      </c>
      <c r="V13" s="197">
        <f>PERSONNEL_INPUTS!$E13*X13</f>
        <v>0</v>
      </c>
      <c r="W13" s="187">
        <f>PERSONNEL_INPUTS!J13</f>
        <v>0</v>
      </c>
      <c r="X13" s="217">
        <f>IF(PERSONNEL_INPUTS!$E13=0,0,(PERSONNEL_INPUTS!$J$43*PERSONNEL_INPUTS!$J13)/PERSONNEL_INPUTS!$E13)</f>
        <v>0</v>
      </c>
      <c r="Y13" s="195">
        <f t="shared" si="1"/>
        <v>0</v>
      </c>
      <c r="Z13" s="197">
        <f>PERSONNEL_INPUTS!$E13*AB13</f>
        <v>0</v>
      </c>
      <c r="AA13" s="187">
        <f>PERSONNEL_INPUTS!K13</f>
        <v>0</v>
      </c>
      <c r="AB13" s="217">
        <f>IF(PERSONNEL_INPUTS!$E13=0,0,(PERSONNEL_INPUTS!$K$43*PERSONNEL_INPUTS!$K13)/PERSONNEL_INPUTS!$E13)</f>
        <v>0</v>
      </c>
      <c r="AC13" s="195">
        <f t="shared" si="2"/>
        <v>0</v>
      </c>
      <c r="AD13" s="197">
        <f>PERSONNEL_INPUTS!$E13*AF13</f>
        <v>0</v>
      </c>
      <c r="AE13" s="187">
        <f>PERSONNEL_INPUTS!L13</f>
        <v>0</v>
      </c>
      <c r="AF13" s="217">
        <f>IF(PERSONNEL_INPUTS!$E13=0,0,(PERSONNEL_INPUTS!$L$43*PERSONNEL_INPUTS!$L13)/PERSONNEL_INPUTS!$E13)</f>
        <v>0</v>
      </c>
      <c r="AG13" s="195">
        <f t="shared" si="3"/>
        <v>0</v>
      </c>
      <c r="AH13" s="197">
        <f>PERSONNEL_INPUTS!$E13*AJ13</f>
        <v>0</v>
      </c>
      <c r="AI13" s="187">
        <f>PERSONNEL_INPUTS!M13</f>
        <v>0</v>
      </c>
      <c r="AJ13" s="217">
        <f>IF(PERSONNEL_INPUTS!$E13=0,0,(PERSONNEL_INPUTS!$M$43*PERSONNEL_INPUTS!$M13)/PERSONNEL_INPUTS!$E13)</f>
        <v>0</v>
      </c>
      <c r="AK13" s="195">
        <f t="shared" si="4"/>
        <v>0</v>
      </c>
      <c r="AL13" s="197">
        <f>PERSONNEL_INPUTS!$E13*AN13</f>
        <v>0</v>
      </c>
      <c r="AM13" s="187">
        <f>PERSONNEL_INPUTS!N13</f>
        <v>0</v>
      </c>
      <c r="AN13" s="217">
        <f>IF(PERSONNEL_INPUTS!$E13=0,0,(PERSONNEL_INPUTS!$N$43*PERSONNEL_INPUTS!$N13)/PERSONNEL_INPUTS!$E13)</f>
        <v>0</v>
      </c>
      <c r="AO13" s="195">
        <f t="shared" si="5"/>
        <v>0</v>
      </c>
      <c r="AP13" s="197">
        <f>PERSONNEL_INPUTS!$E13*AR13</f>
        <v>0</v>
      </c>
      <c r="AQ13" s="187">
        <f>PERSONNEL_INPUTS!O13</f>
        <v>0</v>
      </c>
      <c r="AR13" s="217">
        <f>IF(PERSONNEL_INPUTS!$E13=0,0,(PERSONNEL_INPUTS!$O$43*PERSONNEL_INPUTS!$O13)/PERSONNEL_INPUTS!$E13)</f>
        <v>0</v>
      </c>
      <c r="AS13" s="195">
        <f t="shared" si="6"/>
        <v>0</v>
      </c>
      <c r="AT13" s="197">
        <f>PERSONNEL_INPUTS!$E13*AV13</f>
        <v>0</v>
      </c>
      <c r="AU13" s="187">
        <f>PERSONNEL_INPUTS!P13</f>
        <v>0</v>
      </c>
      <c r="AV13" s="217">
        <f>IF(PERSONNEL_INPUTS!$E13=0,0,(PERSONNEL_INPUTS!$P$43*PERSONNEL_INPUTS!$P13)/PERSONNEL_INPUTS!$E13)</f>
        <v>0</v>
      </c>
      <c r="AW13" s="195">
        <f t="shared" si="7"/>
        <v>0</v>
      </c>
      <c r="AX13" s="197">
        <f>PERSONNEL_INPUTS!$E13*AZ13</f>
        <v>0</v>
      </c>
      <c r="AY13" s="187">
        <f>PERSONNEL_INPUTS!Q13</f>
        <v>0</v>
      </c>
      <c r="AZ13" s="217">
        <f>IF(PERSONNEL_INPUTS!$E13=0,0,(PERSONNEL_INPUTS!$Q$43*PERSONNEL_INPUTS!$Q13)/PERSONNEL_INPUTS!$E13)</f>
        <v>0</v>
      </c>
      <c r="BA13" s="195">
        <f t="shared" si="8"/>
        <v>0</v>
      </c>
      <c r="BB13" s="197">
        <f>PERSONNEL_INPUTS!$E13*BD13</f>
        <v>0</v>
      </c>
      <c r="BC13" s="187">
        <f>PERSONNEL_INPUTS!R13</f>
        <v>0</v>
      </c>
      <c r="BD13" s="217">
        <f>IF(PERSONNEL_INPUTS!$E13=0,0,(PERSONNEL_INPUTS!$R$43*PERSONNEL_INPUTS!$R13)/PERSONNEL_INPUTS!$E13)</f>
        <v>0</v>
      </c>
      <c r="BE13" s="195">
        <f t="shared" si="9"/>
        <v>0</v>
      </c>
      <c r="BF13" s="197">
        <f>PERSONNEL_INPUTS!$E13*BH13</f>
        <v>0</v>
      </c>
      <c r="BG13" s="187">
        <f>PERSONNEL_INPUTS!S13</f>
        <v>0</v>
      </c>
      <c r="BH13" s="217">
        <f>IF(PERSONNEL_INPUTS!$E13=0,0,(PERSONNEL_INPUTS!$S$43*PERSONNEL_INPUTS!$S13)/PERSONNEL_INPUTS!$E13)</f>
        <v>0</v>
      </c>
      <c r="BI13" s="195">
        <f t="shared" si="10"/>
        <v>0</v>
      </c>
      <c r="BJ13" s="197">
        <f>PERSONNEL_INPUTS!$E13*BL13</f>
        <v>0</v>
      </c>
      <c r="BK13" s="187">
        <f>PERSONNEL_INPUTS!T13</f>
        <v>0</v>
      </c>
      <c r="BL13" s="217">
        <f>IF(PERSONNEL_INPUTS!$E13=0,0,(PERSONNEL_INPUTS!$T$43*PERSONNEL_INPUTS!$T13)/PERSONNEL_INPUTS!$E13)</f>
        <v>0</v>
      </c>
      <c r="BM13" s="195">
        <f t="shared" si="11"/>
        <v>0</v>
      </c>
      <c r="BN13" s="197">
        <f>PERSONNEL_INPUTS!$E13*BP13</f>
        <v>0</v>
      </c>
      <c r="BO13" s="187">
        <f>PERSONNEL_INPUTS!U13</f>
        <v>0</v>
      </c>
      <c r="BP13" s="217">
        <f>IF(PERSONNEL_INPUTS!$E13=0,0,(PERSONNEL_INPUTS!$U$43*PERSONNEL_INPUTS!$U13)/PERSONNEL_INPUTS!$E13)</f>
        <v>0</v>
      </c>
      <c r="BQ13" s="195">
        <f t="shared" si="12"/>
        <v>0</v>
      </c>
      <c r="BR13" s="197">
        <f>PERSONNEL_INPUTS!$E13*BT13</f>
        <v>0</v>
      </c>
      <c r="BS13" s="187">
        <f>PERSONNEL_INPUTS!V13</f>
        <v>0</v>
      </c>
      <c r="BT13" s="217">
        <f>IF(PERSONNEL_INPUTS!$E13=0,0,(PERSONNEL_INPUTS!$V$43*PERSONNEL_INPUTS!$V13)/PERSONNEL_INPUTS!$E13)</f>
        <v>0</v>
      </c>
      <c r="BU13" s="195">
        <f t="shared" si="13"/>
        <v>0</v>
      </c>
      <c r="BV13" s="197">
        <f>PERSONNEL_INPUTS!$E13*BX13</f>
        <v>0</v>
      </c>
      <c r="BW13" s="187">
        <f>PERSONNEL_INPUTS!W13</f>
        <v>0</v>
      </c>
      <c r="BX13" s="217">
        <f>IF(PERSONNEL_INPUTS!$E13=0,0,(PERSONNEL_INPUTS!$W$43*PERSONNEL_INPUTS!$W13)/PERSONNEL_INPUTS!$E13)</f>
        <v>0</v>
      </c>
      <c r="BY13" s="195">
        <f t="shared" si="14"/>
        <v>0</v>
      </c>
      <c r="BZ13" s="197">
        <f>PERSONNEL_INPUTS!$E13*CB13</f>
        <v>0</v>
      </c>
      <c r="CA13" s="187">
        <f>PERSONNEL_INPUTS!X13</f>
        <v>0</v>
      </c>
      <c r="CB13" s="217">
        <f>IF(PERSONNEL_INPUTS!$E13=0,0,(PERSONNEL_INPUTS!$X$43*PERSONNEL_INPUTS!$X13)/PERSONNEL_INPUTS!$E13)</f>
        <v>0</v>
      </c>
      <c r="CC13" s="195">
        <f t="shared" si="15"/>
        <v>0</v>
      </c>
      <c r="CD13" s="197">
        <f>PERSONNEL_INPUTS!$E13*CF13</f>
        <v>0</v>
      </c>
      <c r="CE13" s="187">
        <f>PERSONNEL_INPUTS!Y13</f>
        <v>0</v>
      </c>
      <c r="CF13" s="217">
        <f>IF(PERSONNEL_INPUTS!$E13=0,0,(PERSONNEL_INPUTS!$Y$43*PERSONNEL_INPUTS!$Y13)/PERSONNEL_INPUTS!$E13)</f>
        <v>0</v>
      </c>
      <c r="CG13" s="195">
        <f t="shared" si="16"/>
        <v>0</v>
      </c>
      <c r="CH13" s="197">
        <f>PERSONNEL_INPUTS!$E13*CJ13</f>
        <v>0</v>
      </c>
      <c r="CI13" s="187">
        <f>PERSONNEL_INPUTS!Z13</f>
        <v>0</v>
      </c>
      <c r="CJ13" s="217">
        <f>IF(PERSONNEL_INPUTS!$E13=0,0,(PERSONNEL_INPUTS!$Z$43*PERSONNEL_INPUTS!$Z13)/PERSONNEL_INPUTS!$E13)</f>
        <v>0</v>
      </c>
      <c r="CK13" s="195">
        <f t="shared" si="17"/>
        <v>0</v>
      </c>
      <c r="CL13" s="197">
        <f>PERSONNEL_INPUTS!$E13*CN13</f>
        <v>0</v>
      </c>
      <c r="CM13" s="187">
        <f>PERSONNEL_INPUTS!AA13</f>
        <v>0</v>
      </c>
      <c r="CN13" s="217">
        <f>IF(PERSONNEL_INPUTS!$E13=0,0,(PERSONNEL_INPUTS!$AA$43*PERSONNEL_INPUTS!$AA13)/PERSONNEL_INPUTS!$E13)</f>
        <v>0</v>
      </c>
      <c r="CO13" s="195">
        <f t="shared" si="18"/>
        <v>0</v>
      </c>
      <c r="CP13" s="197">
        <f>PERSONNEL_INPUTS!$E13*CR13</f>
        <v>0</v>
      </c>
      <c r="CQ13" s="187">
        <f>PERSONNEL_INPUTS!AB13</f>
        <v>0</v>
      </c>
      <c r="CR13" s="217">
        <f>IF(PERSONNEL_INPUTS!$E13=0,0,(PERSONNEL_INPUTS!$AB$43*PERSONNEL_INPUTS!$AB13)/PERSONNEL_INPUTS!$E13)</f>
        <v>0</v>
      </c>
      <c r="CS13" s="195">
        <f t="shared" si="19"/>
        <v>0</v>
      </c>
      <c r="CT13" s="197">
        <f>PERSONNEL_INPUTS!$E13*CV13</f>
        <v>0</v>
      </c>
      <c r="CU13" s="187">
        <f>PERSONNEL_INPUTS!AC13</f>
        <v>0</v>
      </c>
      <c r="CV13" s="217">
        <f>IF(PERSONNEL_INPUTS!$E13=0,0,(PERSONNEL_INPUTS!$AC$43*PERSONNEL_INPUTS!$AC13)/PERSONNEL_INPUTS!$E13)</f>
        <v>0</v>
      </c>
      <c r="CW13" s="195">
        <f t="shared" si="20"/>
        <v>0</v>
      </c>
      <c r="CX13" s="197">
        <f>PERSONNEL_INPUTS!$E13*CZ13</f>
        <v>0</v>
      </c>
      <c r="CY13" s="187">
        <f>PERSONNEL_INPUTS!AD13</f>
        <v>0</v>
      </c>
      <c r="CZ13" s="217">
        <f>IF(PERSONNEL_INPUTS!$E13=0,0,(PERSONNEL_INPUTS!$AD$43*PERSONNEL_INPUTS!$AD13)/PERSONNEL_INPUTS!$E13)</f>
        <v>0</v>
      </c>
      <c r="DA13" s="195">
        <f t="shared" si="21"/>
        <v>0</v>
      </c>
      <c r="DB13" s="197">
        <f>PERSONNEL_INPUTS!$E13*DD13</f>
        <v>0</v>
      </c>
      <c r="DC13" s="187">
        <f>PERSONNEL_INPUTS!AE13</f>
        <v>0</v>
      </c>
      <c r="DD13" s="217">
        <f>IF(PERSONNEL_INPUTS!$E13=0,0,(PERSONNEL_INPUTS!$AE$43*PERSONNEL_INPUTS!$AE13)/PERSONNEL_INPUTS!$E13)</f>
        <v>0</v>
      </c>
      <c r="DE13" s="195">
        <f t="shared" si="22"/>
        <v>0</v>
      </c>
      <c r="DF13" s="197">
        <f>PERSONNEL_INPUTS!$E13*DH13</f>
        <v>0</v>
      </c>
      <c r="DG13" s="187">
        <f>PERSONNEL_INPUTS!AF13</f>
        <v>0</v>
      </c>
      <c r="DH13" s="217">
        <f>IF(PERSONNEL_INPUTS!$E13=0,0,(PERSONNEL_INPUTS!$AF$43*PERSONNEL_INPUTS!$AF13)/PERSONNEL_INPUTS!$E13)</f>
        <v>0</v>
      </c>
      <c r="DI13" s="195">
        <f t="shared" si="23"/>
        <v>0</v>
      </c>
      <c r="DJ13" s="218">
        <f>IF(PERSONNEL_INPUTS!$E13=0,0,(PERSONNEL_INPUTS!$AF$43*PERSONNEL_INPUTS!$AG13)/PERSONNEL_INPUTS!$E13)</f>
        <v>0</v>
      </c>
      <c r="DK13" s="195">
        <f t="shared" si="24"/>
        <v>0</v>
      </c>
      <c r="DL13" s="5"/>
    </row>
    <row r="14" spans="1:116" s="6" customFormat="1" ht="18.75" customHeight="1" x14ac:dyDescent="0.3">
      <c r="A14" s="212" t="str">
        <f>PERSONNEL_INPUTS!A14</f>
        <v>Enter Staff Title/Name</v>
      </c>
      <c r="B14" s="3">
        <f>PERSONNEL_INPUTS!B14</f>
        <v>0</v>
      </c>
      <c r="C14" s="213">
        <f>PERSONNEL_INPUTS!C14</f>
        <v>0</v>
      </c>
      <c r="D14" s="214">
        <f>PERSONNEL_INPUTS!D14</f>
        <v>0</v>
      </c>
      <c r="E14" s="195">
        <f>SUM(PERSONNEL_INPUTS!C14*PERSONNEL_INPUTS!D14)</f>
        <v>0</v>
      </c>
      <c r="F14" s="12">
        <f>SUM(PERSONNEL_INPUTS!C14,E14)</f>
        <v>0</v>
      </c>
      <c r="G14" s="215">
        <f>PERSONNEL_INPUTS!E14</f>
        <v>0</v>
      </c>
      <c r="H14" s="216">
        <f>IF(PERSONNEL_INPUTS!E14=0,0,(PERSONNEL_INPUTS!F14/PERSONNEL_INPUTS!E14))</f>
        <v>0</v>
      </c>
      <c r="I14" s="3">
        <f>PERSONNEL_INPUTS!F14</f>
        <v>0</v>
      </c>
      <c r="J14" s="196">
        <f>IF(PERSONNEL_INPUTS!$E14=0,0,(I14/PERSONNEL_INPUTS!$E14)*$F14)</f>
        <v>0</v>
      </c>
      <c r="K14" s="216">
        <f>IF(PERSONNEL_INPUTS!E14=0,0,(PERSONNEL_INPUTS!G14/PERSONNEL_INPUTS!E14))</f>
        <v>0</v>
      </c>
      <c r="L14" s="13">
        <f>PERSONNEL_INPUTS!G14</f>
        <v>0</v>
      </c>
      <c r="M14" s="196">
        <f>IF(PERSONNEL_INPUTS!$E14=0,0,(L14/PERSONNEL_INPUTS!$E14)*$F14)</f>
        <v>0</v>
      </c>
      <c r="N14" s="197">
        <f>PERSONNEL_INPUTS!$E14*P14</f>
        <v>0</v>
      </c>
      <c r="O14" s="187">
        <f>PERSONNEL_INPUTS!H14</f>
        <v>0</v>
      </c>
      <c r="P14" s="217">
        <f>IF(PERSONNEL_INPUTS!$E14=0,0,(PERSONNEL_INPUTS!$H$43*PERSONNEL_INPUTS!$H14)/PERSONNEL_INPUTS!$E14)</f>
        <v>0</v>
      </c>
      <c r="Q14" s="195">
        <f t="shared" si="25"/>
        <v>0</v>
      </c>
      <c r="R14" s="197">
        <f>PERSONNEL_INPUTS!$E14*T14</f>
        <v>0</v>
      </c>
      <c r="S14" s="187">
        <f>PERSONNEL_INPUTS!I14</f>
        <v>0</v>
      </c>
      <c r="T14" s="217">
        <f>IF(PERSONNEL_INPUTS!$E14=0,0,(PERSONNEL_INPUTS!$I$43*PERSONNEL_INPUTS!$I14)/PERSONNEL_INPUTS!$E14)</f>
        <v>0</v>
      </c>
      <c r="U14" s="195">
        <f t="shared" si="0"/>
        <v>0</v>
      </c>
      <c r="V14" s="197">
        <f>PERSONNEL_INPUTS!$E14*X14</f>
        <v>0</v>
      </c>
      <c r="W14" s="187">
        <f>PERSONNEL_INPUTS!J14</f>
        <v>0</v>
      </c>
      <c r="X14" s="217">
        <f>IF(PERSONNEL_INPUTS!$E14=0,0,(PERSONNEL_INPUTS!$J$43*PERSONNEL_INPUTS!$J14)/PERSONNEL_INPUTS!$E14)</f>
        <v>0</v>
      </c>
      <c r="Y14" s="195">
        <f t="shared" si="1"/>
        <v>0</v>
      </c>
      <c r="Z14" s="197">
        <f>PERSONNEL_INPUTS!$E14*AB14</f>
        <v>0</v>
      </c>
      <c r="AA14" s="187">
        <f>PERSONNEL_INPUTS!K14</f>
        <v>0</v>
      </c>
      <c r="AB14" s="217">
        <f>IF(PERSONNEL_INPUTS!$E14=0,0,(PERSONNEL_INPUTS!$K$43*PERSONNEL_INPUTS!$K14)/PERSONNEL_INPUTS!$E14)</f>
        <v>0</v>
      </c>
      <c r="AC14" s="195">
        <f t="shared" si="2"/>
        <v>0</v>
      </c>
      <c r="AD14" s="197">
        <f>PERSONNEL_INPUTS!$E14*AF14</f>
        <v>0</v>
      </c>
      <c r="AE14" s="187">
        <f>PERSONNEL_INPUTS!L14</f>
        <v>0</v>
      </c>
      <c r="AF14" s="217">
        <f>IF(PERSONNEL_INPUTS!$E14=0,0,(PERSONNEL_INPUTS!$L$43*PERSONNEL_INPUTS!$L14)/PERSONNEL_INPUTS!$E14)</f>
        <v>0</v>
      </c>
      <c r="AG14" s="195">
        <f t="shared" si="3"/>
        <v>0</v>
      </c>
      <c r="AH14" s="197">
        <f>PERSONNEL_INPUTS!$E14*AJ14</f>
        <v>0</v>
      </c>
      <c r="AI14" s="187">
        <f>PERSONNEL_INPUTS!M14</f>
        <v>0</v>
      </c>
      <c r="AJ14" s="217">
        <f>IF(PERSONNEL_INPUTS!$E14=0,0,(PERSONNEL_INPUTS!$M$43*PERSONNEL_INPUTS!$M14)/PERSONNEL_INPUTS!$E14)</f>
        <v>0</v>
      </c>
      <c r="AK14" s="195">
        <f t="shared" si="4"/>
        <v>0</v>
      </c>
      <c r="AL14" s="197">
        <f>PERSONNEL_INPUTS!$E14*AN14</f>
        <v>0</v>
      </c>
      <c r="AM14" s="187">
        <f>PERSONNEL_INPUTS!N14</f>
        <v>0</v>
      </c>
      <c r="AN14" s="217">
        <f>IF(PERSONNEL_INPUTS!$E14=0,0,(PERSONNEL_INPUTS!$N$43*PERSONNEL_INPUTS!$N14)/PERSONNEL_INPUTS!$E14)</f>
        <v>0</v>
      </c>
      <c r="AO14" s="195">
        <f t="shared" si="5"/>
        <v>0</v>
      </c>
      <c r="AP14" s="197">
        <f>PERSONNEL_INPUTS!$E14*AR14</f>
        <v>0</v>
      </c>
      <c r="AQ14" s="187">
        <f>PERSONNEL_INPUTS!O14</f>
        <v>0</v>
      </c>
      <c r="AR14" s="217">
        <f>IF(PERSONNEL_INPUTS!$E14=0,0,(PERSONNEL_INPUTS!$O$43*PERSONNEL_INPUTS!$O14)/PERSONNEL_INPUTS!$E14)</f>
        <v>0</v>
      </c>
      <c r="AS14" s="195">
        <f t="shared" si="6"/>
        <v>0</v>
      </c>
      <c r="AT14" s="197">
        <f>PERSONNEL_INPUTS!$E14*AV14</f>
        <v>0</v>
      </c>
      <c r="AU14" s="187">
        <f>PERSONNEL_INPUTS!P14</f>
        <v>0</v>
      </c>
      <c r="AV14" s="217">
        <f>IF(PERSONNEL_INPUTS!$E14=0,0,(PERSONNEL_INPUTS!$P$43*PERSONNEL_INPUTS!$P14)/PERSONNEL_INPUTS!$E14)</f>
        <v>0</v>
      </c>
      <c r="AW14" s="195">
        <f t="shared" si="7"/>
        <v>0</v>
      </c>
      <c r="AX14" s="197">
        <f>PERSONNEL_INPUTS!$E14*AZ14</f>
        <v>0</v>
      </c>
      <c r="AY14" s="187">
        <f>PERSONNEL_INPUTS!Q14</f>
        <v>0</v>
      </c>
      <c r="AZ14" s="217">
        <f>IF(PERSONNEL_INPUTS!$E14=0,0,(PERSONNEL_INPUTS!$Q$43*PERSONNEL_INPUTS!$Q14)/PERSONNEL_INPUTS!$E14)</f>
        <v>0</v>
      </c>
      <c r="BA14" s="195">
        <f t="shared" si="8"/>
        <v>0</v>
      </c>
      <c r="BB14" s="197">
        <f>PERSONNEL_INPUTS!$E14*BD14</f>
        <v>0</v>
      </c>
      <c r="BC14" s="187">
        <f>PERSONNEL_INPUTS!R14</f>
        <v>0</v>
      </c>
      <c r="BD14" s="217">
        <f>IF(PERSONNEL_INPUTS!$E14=0,0,(PERSONNEL_INPUTS!$R$43*PERSONNEL_INPUTS!$R14)/PERSONNEL_INPUTS!$E14)</f>
        <v>0</v>
      </c>
      <c r="BE14" s="195">
        <f t="shared" si="9"/>
        <v>0</v>
      </c>
      <c r="BF14" s="197">
        <f>PERSONNEL_INPUTS!$E14*BH14</f>
        <v>0</v>
      </c>
      <c r="BG14" s="187">
        <f>PERSONNEL_INPUTS!S14</f>
        <v>0</v>
      </c>
      <c r="BH14" s="217">
        <f>IF(PERSONNEL_INPUTS!$E14=0,0,(PERSONNEL_INPUTS!$S$43*PERSONNEL_INPUTS!$S14)/PERSONNEL_INPUTS!$E14)</f>
        <v>0</v>
      </c>
      <c r="BI14" s="195">
        <f t="shared" si="10"/>
        <v>0</v>
      </c>
      <c r="BJ14" s="197">
        <f>PERSONNEL_INPUTS!$E14*BL14</f>
        <v>0</v>
      </c>
      <c r="BK14" s="187">
        <f>PERSONNEL_INPUTS!T14</f>
        <v>0</v>
      </c>
      <c r="BL14" s="217">
        <f>IF(PERSONNEL_INPUTS!$E14=0,0,(PERSONNEL_INPUTS!$T$43*PERSONNEL_INPUTS!$T14)/PERSONNEL_INPUTS!$E14)</f>
        <v>0</v>
      </c>
      <c r="BM14" s="195">
        <f t="shared" si="11"/>
        <v>0</v>
      </c>
      <c r="BN14" s="197">
        <f>PERSONNEL_INPUTS!$E14*BP14</f>
        <v>0</v>
      </c>
      <c r="BO14" s="187">
        <f>PERSONNEL_INPUTS!U14</f>
        <v>0</v>
      </c>
      <c r="BP14" s="217">
        <f>IF(PERSONNEL_INPUTS!$E14=0,0,(PERSONNEL_INPUTS!$U$43*PERSONNEL_INPUTS!$U14)/PERSONNEL_INPUTS!$E14)</f>
        <v>0</v>
      </c>
      <c r="BQ14" s="195">
        <f t="shared" si="12"/>
        <v>0</v>
      </c>
      <c r="BR14" s="197">
        <f>PERSONNEL_INPUTS!$E14*BT14</f>
        <v>0</v>
      </c>
      <c r="BS14" s="187">
        <f>PERSONNEL_INPUTS!V14</f>
        <v>0</v>
      </c>
      <c r="BT14" s="217">
        <f>IF(PERSONNEL_INPUTS!$E14=0,0,(PERSONNEL_INPUTS!$V$43*PERSONNEL_INPUTS!$V14)/PERSONNEL_INPUTS!$E14)</f>
        <v>0</v>
      </c>
      <c r="BU14" s="195">
        <f t="shared" si="13"/>
        <v>0</v>
      </c>
      <c r="BV14" s="197">
        <f>PERSONNEL_INPUTS!$E14*BX14</f>
        <v>0</v>
      </c>
      <c r="BW14" s="187">
        <f>PERSONNEL_INPUTS!W14</f>
        <v>0</v>
      </c>
      <c r="BX14" s="217">
        <f>IF(PERSONNEL_INPUTS!$E14=0,0,(PERSONNEL_INPUTS!$W$43*PERSONNEL_INPUTS!$W14)/PERSONNEL_INPUTS!$E14)</f>
        <v>0</v>
      </c>
      <c r="BY14" s="195">
        <f t="shared" si="14"/>
        <v>0</v>
      </c>
      <c r="BZ14" s="197">
        <f>PERSONNEL_INPUTS!$E14*CB14</f>
        <v>0</v>
      </c>
      <c r="CA14" s="187">
        <f>PERSONNEL_INPUTS!X14</f>
        <v>0</v>
      </c>
      <c r="CB14" s="217">
        <f>IF(PERSONNEL_INPUTS!$E14=0,0,(PERSONNEL_INPUTS!$X$43*PERSONNEL_INPUTS!$X14)/PERSONNEL_INPUTS!$E14)</f>
        <v>0</v>
      </c>
      <c r="CC14" s="195">
        <f t="shared" si="15"/>
        <v>0</v>
      </c>
      <c r="CD14" s="197">
        <f>PERSONNEL_INPUTS!$E14*CF14</f>
        <v>0</v>
      </c>
      <c r="CE14" s="187">
        <f>PERSONNEL_INPUTS!Y14</f>
        <v>0</v>
      </c>
      <c r="CF14" s="217">
        <f>IF(PERSONNEL_INPUTS!$E14=0,0,(PERSONNEL_INPUTS!$Y$43*PERSONNEL_INPUTS!$Y14)/PERSONNEL_INPUTS!$E14)</f>
        <v>0</v>
      </c>
      <c r="CG14" s="195">
        <f t="shared" si="16"/>
        <v>0</v>
      </c>
      <c r="CH14" s="197">
        <f>PERSONNEL_INPUTS!$E14*CJ14</f>
        <v>0</v>
      </c>
      <c r="CI14" s="187">
        <f>PERSONNEL_INPUTS!Z14</f>
        <v>0</v>
      </c>
      <c r="CJ14" s="217">
        <f>IF(PERSONNEL_INPUTS!$E14=0,0,(PERSONNEL_INPUTS!$Z$43*PERSONNEL_INPUTS!$Z14)/PERSONNEL_INPUTS!$E14)</f>
        <v>0</v>
      </c>
      <c r="CK14" s="195">
        <f t="shared" si="17"/>
        <v>0</v>
      </c>
      <c r="CL14" s="197">
        <f>PERSONNEL_INPUTS!$E14*CN14</f>
        <v>0</v>
      </c>
      <c r="CM14" s="187">
        <f>PERSONNEL_INPUTS!AA14</f>
        <v>0</v>
      </c>
      <c r="CN14" s="217">
        <f>IF(PERSONNEL_INPUTS!$E14=0,0,(PERSONNEL_INPUTS!$AA$43*PERSONNEL_INPUTS!$AA14)/PERSONNEL_INPUTS!$E14)</f>
        <v>0</v>
      </c>
      <c r="CO14" s="195">
        <f t="shared" si="18"/>
        <v>0</v>
      </c>
      <c r="CP14" s="197">
        <f>PERSONNEL_INPUTS!$E14*CR14</f>
        <v>0</v>
      </c>
      <c r="CQ14" s="187">
        <f>PERSONNEL_INPUTS!AB14</f>
        <v>0</v>
      </c>
      <c r="CR14" s="217">
        <f>IF(PERSONNEL_INPUTS!$E14=0,0,(PERSONNEL_INPUTS!$AB$43*PERSONNEL_INPUTS!$AB14)/PERSONNEL_INPUTS!$E14)</f>
        <v>0</v>
      </c>
      <c r="CS14" s="195">
        <f t="shared" si="19"/>
        <v>0</v>
      </c>
      <c r="CT14" s="197">
        <f>PERSONNEL_INPUTS!$E14*CV14</f>
        <v>0</v>
      </c>
      <c r="CU14" s="187">
        <f>PERSONNEL_INPUTS!AC14</f>
        <v>0</v>
      </c>
      <c r="CV14" s="217">
        <f>IF(PERSONNEL_INPUTS!$E14=0,0,(PERSONNEL_INPUTS!$AC$43*PERSONNEL_INPUTS!$AC14)/PERSONNEL_INPUTS!$E14)</f>
        <v>0</v>
      </c>
      <c r="CW14" s="195">
        <f t="shared" si="20"/>
        <v>0</v>
      </c>
      <c r="CX14" s="197">
        <f>PERSONNEL_INPUTS!$E14*CZ14</f>
        <v>0</v>
      </c>
      <c r="CY14" s="187">
        <f>PERSONNEL_INPUTS!AD14</f>
        <v>0</v>
      </c>
      <c r="CZ14" s="217">
        <f>IF(PERSONNEL_INPUTS!$E14=0,0,(PERSONNEL_INPUTS!$AD$43*PERSONNEL_INPUTS!$AD14)/PERSONNEL_INPUTS!$E14)</f>
        <v>0</v>
      </c>
      <c r="DA14" s="195">
        <f t="shared" si="21"/>
        <v>0</v>
      </c>
      <c r="DB14" s="197">
        <f>PERSONNEL_INPUTS!$E14*DD14</f>
        <v>0</v>
      </c>
      <c r="DC14" s="187">
        <f>PERSONNEL_INPUTS!AE14</f>
        <v>0</v>
      </c>
      <c r="DD14" s="217">
        <f>IF(PERSONNEL_INPUTS!$E14=0,0,(PERSONNEL_INPUTS!$AE$43*PERSONNEL_INPUTS!$AE14)/PERSONNEL_INPUTS!$E14)</f>
        <v>0</v>
      </c>
      <c r="DE14" s="195">
        <f t="shared" si="22"/>
        <v>0</v>
      </c>
      <c r="DF14" s="197">
        <f>PERSONNEL_INPUTS!$E14*DH14</f>
        <v>0</v>
      </c>
      <c r="DG14" s="187">
        <f>PERSONNEL_INPUTS!AF14</f>
        <v>0</v>
      </c>
      <c r="DH14" s="217">
        <f>IF(PERSONNEL_INPUTS!$E14=0,0,(PERSONNEL_INPUTS!$AF$43*PERSONNEL_INPUTS!$AF14)/PERSONNEL_INPUTS!$E14)</f>
        <v>0</v>
      </c>
      <c r="DI14" s="195">
        <f t="shared" si="23"/>
        <v>0</v>
      </c>
      <c r="DJ14" s="218">
        <f>IF(PERSONNEL_INPUTS!$E14=0,0,(PERSONNEL_INPUTS!$AF$43*PERSONNEL_INPUTS!$AG14)/PERSONNEL_INPUTS!$E14)</f>
        <v>0</v>
      </c>
      <c r="DK14" s="195">
        <f t="shared" si="24"/>
        <v>0</v>
      </c>
      <c r="DL14" s="5"/>
    </row>
    <row r="15" spans="1:116" s="6" customFormat="1" ht="18.75" customHeight="1" x14ac:dyDescent="0.3">
      <c r="A15" s="212" t="str">
        <f>PERSONNEL_INPUTS!A15</f>
        <v>Enter Staff Title/Name</v>
      </c>
      <c r="B15" s="3">
        <f>PERSONNEL_INPUTS!B15</f>
        <v>0</v>
      </c>
      <c r="C15" s="213">
        <f>PERSONNEL_INPUTS!C15</f>
        <v>0</v>
      </c>
      <c r="D15" s="214">
        <f>PERSONNEL_INPUTS!D15</f>
        <v>0</v>
      </c>
      <c r="E15" s="195">
        <f>SUM(PERSONNEL_INPUTS!C15*PERSONNEL_INPUTS!D15)</f>
        <v>0</v>
      </c>
      <c r="F15" s="12">
        <f>SUM(PERSONNEL_INPUTS!C15,E15)</f>
        <v>0</v>
      </c>
      <c r="G15" s="215">
        <f>PERSONNEL_INPUTS!E15</f>
        <v>0</v>
      </c>
      <c r="H15" s="216">
        <f>IF(PERSONNEL_INPUTS!E15=0,0,(PERSONNEL_INPUTS!F15/PERSONNEL_INPUTS!E15))</f>
        <v>0</v>
      </c>
      <c r="I15" s="3">
        <f>PERSONNEL_INPUTS!F15</f>
        <v>0</v>
      </c>
      <c r="J15" s="196">
        <f>IF(PERSONNEL_INPUTS!$E15=0,0,(I15/PERSONNEL_INPUTS!$E15)*$F15)</f>
        <v>0</v>
      </c>
      <c r="K15" s="216">
        <f>IF(PERSONNEL_INPUTS!E15=0,0,(PERSONNEL_INPUTS!G15/PERSONNEL_INPUTS!E15))</f>
        <v>0</v>
      </c>
      <c r="L15" s="13">
        <f>PERSONNEL_INPUTS!G15</f>
        <v>0</v>
      </c>
      <c r="M15" s="196">
        <f>IF(PERSONNEL_INPUTS!$E15=0,0,(L15/PERSONNEL_INPUTS!$E15)*$F15)</f>
        <v>0</v>
      </c>
      <c r="N15" s="197">
        <f>PERSONNEL_INPUTS!$E15*P15</f>
        <v>0</v>
      </c>
      <c r="O15" s="187">
        <f>PERSONNEL_INPUTS!H15</f>
        <v>0</v>
      </c>
      <c r="P15" s="217">
        <f>IF(PERSONNEL_INPUTS!$E15=0,0,(PERSONNEL_INPUTS!$H$43*PERSONNEL_INPUTS!$H15)/PERSONNEL_INPUTS!$E15)</f>
        <v>0</v>
      </c>
      <c r="Q15" s="195">
        <f t="shared" si="25"/>
        <v>0</v>
      </c>
      <c r="R15" s="197">
        <f>PERSONNEL_INPUTS!$E15*T15</f>
        <v>0</v>
      </c>
      <c r="S15" s="187">
        <f>PERSONNEL_INPUTS!I15</f>
        <v>0</v>
      </c>
      <c r="T15" s="217">
        <f>IF(PERSONNEL_INPUTS!$E15=0,0,(PERSONNEL_INPUTS!$I$43*PERSONNEL_INPUTS!$I15)/PERSONNEL_INPUTS!$E15)</f>
        <v>0</v>
      </c>
      <c r="U15" s="195">
        <f t="shared" si="0"/>
        <v>0</v>
      </c>
      <c r="V15" s="197">
        <f>PERSONNEL_INPUTS!$E15*X15</f>
        <v>0</v>
      </c>
      <c r="W15" s="187">
        <f>PERSONNEL_INPUTS!J15</f>
        <v>0</v>
      </c>
      <c r="X15" s="217">
        <f>IF(PERSONNEL_INPUTS!$E15=0,0,(PERSONNEL_INPUTS!$J$43*PERSONNEL_INPUTS!$J15)/PERSONNEL_INPUTS!$E15)</f>
        <v>0</v>
      </c>
      <c r="Y15" s="195">
        <f t="shared" si="1"/>
        <v>0</v>
      </c>
      <c r="Z15" s="197">
        <f>PERSONNEL_INPUTS!$E15*AB15</f>
        <v>0</v>
      </c>
      <c r="AA15" s="187">
        <f>PERSONNEL_INPUTS!K15</f>
        <v>0</v>
      </c>
      <c r="AB15" s="217">
        <f>IF(PERSONNEL_INPUTS!$E15=0,0,(PERSONNEL_INPUTS!$K$43*PERSONNEL_INPUTS!$K15)/PERSONNEL_INPUTS!$E15)</f>
        <v>0</v>
      </c>
      <c r="AC15" s="195">
        <f t="shared" si="2"/>
        <v>0</v>
      </c>
      <c r="AD15" s="197">
        <f>PERSONNEL_INPUTS!$E15*AF15</f>
        <v>0</v>
      </c>
      <c r="AE15" s="187">
        <f>PERSONNEL_INPUTS!L15</f>
        <v>0</v>
      </c>
      <c r="AF15" s="217">
        <f>IF(PERSONNEL_INPUTS!$E15=0,0,(PERSONNEL_INPUTS!$L$43*PERSONNEL_INPUTS!$L15)/PERSONNEL_INPUTS!$E15)</f>
        <v>0</v>
      </c>
      <c r="AG15" s="195">
        <f t="shared" si="3"/>
        <v>0</v>
      </c>
      <c r="AH15" s="197">
        <f>PERSONNEL_INPUTS!$E15*AJ15</f>
        <v>0</v>
      </c>
      <c r="AI15" s="187">
        <f>PERSONNEL_INPUTS!M15</f>
        <v>0</v>
      </c>
      <c r="AJ15" s="217">
        <f>IF(PERSONNEL_INPUTS!$E15=0,0,(PERSONNEL_INPUTS!$M$43*PERSONNEL_INPUTS!$M15)/PERSONNEL_INPUTS!$E15)</f>
        <v>0</v>
      </c>
      <c r="AK15" s="195">
        <f t="shared" si="4"/>
        <v>0</v>
      </c>
      <c r="AL15" s="197">
        <f>PERSONNEL_INPUTS!$E15*AN15</f>
        <v>0</v>
      </c>
      <c r="AM15" s="187">
        <f>PERSONNEL_INPUTS!N15</f>
        <v>0</v>
      </c>
      <c r="AN15" s="217">
        <f>IF(PERSONNEL_INPUTS!$E15=0,0,(PERSONNEL_INPUTS!$N$43*PERSONNEL_INPUTS!$N15)/PERSONNEL_INPUTS!$E15)</f>
        <v>0</v>
      </c>
      <c r="AO15" s="195">
        <f t="shared" si="5"/>
        <v>0</v>
      </c>
      <c r="AP15" s="197">
        <f>PERSONNEL_INPUTS!$E15*AR15</f>
        <v>0</v>
      </c>
      <c r="AQ15" s="187">
        <f>PERSONNEL_INPUTS!O15</f>
        <v>0</v>
      </c>
      <c r="AR15" s="217">
        <f>IF(PERSONNEL_INPUTS!$E15=0,0,(PERSONNEL_INPUTS!$O$43*PERSONNEL_INPUTS!$O15)/PERSONNEL_INPUTS!$E15)</f>
        <v>0</v>
      </c>
      <c r="AS15" s="195">
        <f t="shared" si="6"/>
        <v>0</v>
      </c>
      <c r="AT15" s="197">
        <f>PERSONNEL_INPUTS!$E15*AV15</f>
        <v>0</v>
      </c>
      <c r="AU15" s="187">
        <f>PERSONNEL_INPUTS!P15</f>
        <v>0</v>
      </c>
      <c r="AV15" s="217">
        <f>IF(PERSONNEL_INPUTS!$E15=0,0,(PERSONNEL_INPUTS!$P$43*PERSONNEL_INPUTS!$P15)/PERSONNEL_INPUTS!$E15)</f>
        <v>0</v>
      </c>
      <c r="AW15" s="195">
        <f t="shared" si="7"/>
        <v>0</v>
      </c>
      <c r="AX15" s="197">
        <f>PERSONNEL_INPUTS!$E15*AZ15</f>
        <v>0</v>
      </c>
      <c r="AY15" s="187">
        <f>PERSONNEL_INPUTS!Q15</f>
        <v>0</v>
      </c>
      <c r="AZ15" s="217">
        <f>IF(PERSONNEL_INPUTS!$E15=0,0,(PERSONNEL_INPUTS!$Q$43*PERSONNEL_INPUTS!$Q15)/PERSONNEL_INPUTS!$E15)</f>
        <v>0</v>
      </c>
      <c r="BA15" s="195">
        <f t="shared" si="8"/>
        <v>0</v>
      </c>
      <c r="BB15" s="197">
        <f>PERSONNEL_INPUTS!$E15*BD15</f>
        <v>0</v>
      </c>
      <c r="BC15" s="187">
        <f>PERSONNEL_INPUTS!R15</f>
        <v>0</v>
      </c>
      <c r="BD15" s="217">
        <f>IF(PERSONNEL_INPUTS!$E15=0,0,(PERSONNEL_INPUTS!$R$43*PERSONNEL_INPUTS!$R15)/PERSONNEL_INPUTS!$E15)</f>
        <v>0</v>
      </c>
      <c r="BE15" s="195">
        <f t="shared" si="9"/>
        <v>0</v>
      </c>
      <c r="BF15" s="197">
        <f>PERSONNEL_INPUTS!$E15*BH15</f>
        <v>0</v>
      </c>
      <c r="BG15" s="187">
        <f>PERSONNEL_INPUTS!S15</f>
        <v>0</v>
      </c>
      <c r="BH15" s="217">
        <f>IF(PERSONNEL_INPUTS!$E15=0,0,(PERSONNEL_INPUTS!$S$43*PERSONNEL_INPUTS!$S15)/PERSONNEL_INPUTS!$E15)</f>
        <v>0</v>
      </c>
      <c r="BI15" s="195">
        <f t="shared" si="10"/>
        <v>0</v>
      </c>
      <c r="BJ15" s="197">
        <f>PERSONNEL_INPUTS!$E15*BL15</f>
        <v>0</v>
      </c>
      <c r="BK15" s="187">
        <f>PERSONNEL_INPUTS!T15</f>
        <v>0</v>
      </c>
      <c r="BL15" s="217">
        <f>IF(PERSONNEL_INPUTS!$E15=0,0,(PERSONNEL_INPUTS!$T$43*PERSONNEL_INPUTS!$T15)/PERSONNEL_INPUTS!$E15)</f>
        <v>0</v>
      </c>
      <c r="BM15" s="195">
        <f t="shared" si="11"/>
        <v>0</v>
      </c>
      <c r="BN15" s="197">
        <f>PERSONNEL_INPUTS!$E15*BP15</f>
        <v>0</v>
      </c>
      <c r="BO15" s="187">
        <f>PERSONNEL_INPUTS!U15</f>
        <v>0</v>
      </c>
      <c r="BP15" s="217">
        <f>IF(PERSONNEL_INPUTS!$E15=0,0,(PERSONNEL_INPUTS!$U$43*PERSONNEL_INPUTS!$U15)/PERSONNEL_INPUTS!$E15)</f>
        <v>0</v>
      </c>
      <c r="BQ15" s="195">
        <f t="shared" si="12"/>
        <v>0</v>
      </c>
      <c r="BR15" s="197">
        <f>PERSONNEL_INPUTS!$E15*BT15</f>
        <v>0</v>
      </c>
      <c r="BS15" s="187">
        <f>PERSONNEL_INPUTS!V15</f>
        <v>0</v>
      </c>
      <c r="BT15" s="217">
        <f>IF(PERSONNEL_INPUTS!$E15=0,0,(PERSONNEL_INPUTS!$V$43*PERSONNEL_INPUTS!$V15)/PERSONNEL_INPUTS!$E15)</f>
        <v>0</v>
      </c>
      <c r="BU15" s="195">
        <f t="shared" si="13"/>
        <v>0</v>
      </c>
      <c r="BV15" s="197">
        <f>PERSONNEL_INPUTS!$E15*BX15</f>
        <v>0</v>
      </c>
      <c r="BW15" s="187">
        <f>PERSONNEL_INPUTS!W15</f>
        <v>0</v>
      </c>
      <c r="BX15" s="217">
        <f>IF(PERSONNEL_INPUTS!$E15=0,0,(PERSONNEL_INPUTS!$W$43*PERSONNEL_INPUTS!$W15)/PERSONNEL_INPUTS!$E15)</f>
        <v>0</v>
      </c>
      <c r="BY15" s="195">
        <f t="shared" si="14"/>
        <v>0</v>
      </c>
      <c r="BZ15" s="197">
        <f>PERSONNEL_INPUTS!$E15*CB15</f>
        <v>0</v>
      </c>
      <c r="CA15" s="187">
        <f>PERSONNEL_INPUTS!X15</f>
        <v>0</v>
      </c>
      <c r="CB15" s="217">
        <f>IF(PERSONNEL_INPUTS!$E15=0,0,(PERSONNEL_INPUTS!$X$43*PERSONNEL_INPUTS!$X15)/PERSONNEL_INPUTS!$E15)</f>
        <v>0</v>
      </c>
      <c r="CC15" s="195">
        <f t="shared" si="15"/>
        <v>0</v>
      </c>
      <c r="CD15" s="197">
        <f>PERSONNEL_INPUTS!$E15*CF15</f>
        <v>0</v>
      </c>
      <c r="CE15" s="187">
        <f>PERSONNEL_INPUTS!Y15</f>
        <v>0</v>
      </c>
      <c r="CF15" s="217">
        <f>IF(PERSONNEL_INPUTS!$E15=0,0,(PERSONNEL_INPUTS!$Y$43*PERSONNEL_INPUTS!$Y15)/PERSONNEL_INPUTS!$E15)</f>
        <v>0</v>
      </c>
      <c r="CG15" s="195">
        <f t="shared" si="16"/>
        <v>0</v>
      </c>
      <c r="CH15" s="197">
        <f>PERSONNEL_INPUTS!$E15*CJ15</f>
        <v>0</v>
      </c>
      <c r="CI15" s="187">
        <f>PERSONNEL_INPUTS!Z15</f>
        <v>0</v>
      </c>
      <c r="CJ15" s="217">
        <f>IF(PERSONNEL_INPUTS!$E15=0,0,(PERSONNEL_INPUTS!$Z$43*PERSONNEL_INPUTS!$Z15)/PERSONNEL_INPUTS!$E15)</f>
        <v>0</v>
      </c>
      <c r="CK15" s="195">
        <f t="shared" si="17"/>
        <v>0</v>
      </c>
      <c r="CL15" s="197">
        <f>PERSONNEL_INPUTS!$E15*CN15</f>
        <v>0</v>
      </c>
      <c r="CM15" s="187">
        <f>PERSONNEL_INPUTS!AA15</f>
        <v>0</v>
      </c>
      <c r="CN15" s="217">
        <f>IF(PERSONNEL_INPUTS!$E15=0,0,(PERSONNEL_INPUTS!$AA$43*PERSONNEL_INPUTS!$AA15)/PERSONNEL_INPUTS!$E15)</f>
        <v>0</v>
      </c>
      <c r="CO15" s="195">
        <f t="shared" si="18"/>
        <v>0</v>
      </c>
      <c r="CP15" s="197">
        <f>PERSONNEL_INPUTS!$E15*CR15</f>
        <v>0</v>
      </c>
      <c r="CQ15" s="187">
        <f>PERSONNEL_INPUTS!AB15</f>
        <v>0</v>
      </c>
      <c r="CR15" s="217">
        <f>IF(PERSONNEL_INPUTS!$E15=0,0,(PERSONNEL_INPUTS!$AB$43*PERSONNEL_INPUTS!$AB15)/PERSONNEL_INPUTS!$E15)</f>
        <v>0</v>
      </c>
      <c r="CS15" s="195">
        <f t="shared" si="19"/>
        <v>0</v>
      </c>
      <c r="CT15" s="197">
        <f>PERSONNEL_INPUTS!$E15*CV15</f>
        <v>0</v>
      </c>
      <c r="CU15" s="187">
        <f>PERSONNEL_INPUTS!AC15</f>
        <v>0</v>
      </c>
      <c r="CV15" s="217">
        <f>IF(PERSONNEL_INPUTS!$E15=0,0,(PERSONNEL_INPUTS!$AC$43*PERSONNEL_INPUTS!$AC15)/PERSONNEL_INPUTS!$E15)</f>
        <v>0</v>
      </c>
      <c r="CW15" s="195">
        <f t="shared" si="20"/>
        <v>0</v>
      </c>
      <c r="CX15" s="197">
        <f>PERSONNEL_INPUTS!$E15*CZ15</f>
        <v>0</v>
      </c>
      <c r="CY15" s="187">
        <f>PERSONNEL_INPUTS!AD15</f>
        <v>0</v>
      </c>
      <c r="CZ15" s="217">
        <f>IF(PERSONNEL_INPUTS!$E15=0,0,(PERSONNEL_INPUTS!$AD$43*PERSONNEL_INPUTS!$AD15)/PERSONNEL_INPUTS!$E15)</f>
        <v>0</v>
      </c>
      <c r="DA15" s="195">
        <f t="shared" si="21"/>
        <v>0</v>
      </c>
      <c r="DB15" s="197">
        <f>PERSONNEL_INPUTS!$E15*DD15</f>
        <v>0</v>
      </c>
      <c r="DC15" s="187">
        <f>PERSONNEL_INPUTS!AE15</f>
        <v>0</v>
      </c>
      <c r="DD15" s="217">
        <f>IF(PERSONNEL_INPUTS!$E15=0,0,(PERSONNEL_INPUTS!$AE$43*PERSONNEL_INPUTS!$AE15)/PERSONNEL_INPUTS!$E15)</f>
        <v>0</v>
      </c>
      <c r="DE15" s="195">
        <f t="shared" si="22"/>
        <v>0</v>
      </c>
      <c r="DF15" s="197">
        <f>PERSONNEL_INPUTS!$E15*DH15</f>
        <v>0</v>
      </c>
      <c r="DG15" s="187">
        <f>PERSONNEL_INPUTS!AF15</f>
        <v>0</v>
      </c>
      <c r="DH15" s="217">
        <f>IF(PERSONNEL_INPUTS!$E15=0,0,(PERSONNEL_INPUTS!$AF$43*PERSONNEL_INPUTS!$AF15)/PERSONNEL_INPUTS!$E15)</f>
        <v>0</v>
      </c>
      <c r="DI15" s="195">
        <f t="shared" si="23"/>
        <v>0</v>
      </c>
      <c r="DJ15" s="218">
        <f>IF(PERSONNEL_INPUTS!$E15=0,0,(PERSONNEL_INPUTS!$AF$43*PERSONNEL_INPUTS!$AG15)/PERSONNEL_INPUTS!$E15)</f>
        <v>0</v>
      </c>
      <c r="DK15" s="195">
        <f t="shared" si="24"/>
        <v>0</v>
      </c>
      <c r="DL15" s="5"/>
    </row>
    <row r="16" spans="1:116" s="6" customFormat="1" ht="18.75" x14ac:dyDescent="0.3">
      <c r="A16" s="212" t="str">
        <f>PERSONNEL_INPUTS!A16</f>
        <v>Enter Staff Title/Name</v>
      </c>
      <c r="B16" s="3">
        <f>PERSONNEL_INPUTS!B16</f>
        <v>0</v>
      </c>
      <c r="C16" s="213">
        <f>PERSONNEL_INPUTS!C16</f>
        <v>0</v>
      </c>
      <c r="D16" s="214">
        <f>PERSONNEL_INPUTS!D16</f>
        <v>0</v>
      </c>
      <c r="E16" s="195">
        <f>SUM(PERSONNEL_INPUTS!C16*PERSONNEL_INPUTS!D16)</f>
        <v>0</v>
      </c>
      <c r="F16" s="12">
        <f>SUM(PERSONNEL_INPUTS!C16,E16)</f>
        <v>0</v>
      </c>
      <c r="G16" s="215">
        <f>PERSONNEL_INPUTS!E16</f>
        <v>0</v>
      </c>
      <c r="H16" s="216">
        <f>IF(PERSONNEL_INPUTS!E16=0,0,(PERSONNEL_INPUTS!F16/PERSONNEL_INPUTS!E16))</f>
        <v>0</v>
      </c>
      <c r="I16" s="3">
        <f>PERSONNEL_INPUTS!F16</f>
        <v>0</v>
      </c>
      <c r="J16" s="196">
        <f>IF(PERSONNEL_INPUTS!$E16=0,0,(I16/PERSONNEL_INPUTS!$E16)*$F16)</f>
        <v>0</v>
      </c>
      <c r="K16" s="216">
        <f>IF(PERSONNEL_INPUTS!E16=0,0,(PERSONNEL_INPUTS!G16/PERSONNEL_INPUTS!E16))</f>
        <v>0</v>
      </c>
      <c r="L16" s="13">
        <f>PERSONNEL_INPUTS!G16</f>
        <v>0</v>
      </c>
      <c r="M16" s="196">
        <f>IF(PERSONNEL_INPUTS!$E16=0,0,(L16/PERSONNEL_INPUTS!$E16)*$F16)</f>
        <v>0</v>
      </c>
      <c r="N16" s="197">
        <f>PERSONNEL_INPUTS!$E16*P16</f>
        <v>0</v>
      </c>
      <c r="O16" s="187">
        <f>PERSONNEL_INPUTS!H16</f>
        <v>0</v>
      </c>
      <c r="P16" s="217">
        <f>IF(PERSONNEL_INPUTS!$E16=0,0,(PERSONNEL_INPUTS!$H$43*PERSONNEL_INPUTS!$H16)/PERSONNEL_INPUTS!$E16)</f>
        <v>0</v>
      </c>
      <c r="Q16" s="195">
        <f t="shared" si="25"/>
        <v>0</v>
      </c>
      <c r="R16" s="197">
        <f>PERSONNEL_INPUTS!$E16*T16</f>
        <v>0</v>
      </c>
      <c r="S16" s="187">
        <f>PERSONNEL_INPUTS!I16</f>
        <v>0</v>
      </c>
      <c r="T16" s="217">
        <f>IF(PERSONNEL_INPUTS!$E16=0,0,(PERSONNEL_INPUTS!$I$43*PERSONNEL_INPUTS!$I16)/PERSONNEL_INPUTS!$E16)</f>
        <v>0</v>
      </c>
      <c r="U16" s="195">
        <f t="shared" si="0"/>
        <v>0</v>
      </c>
      <c r="V16" s="197">
        <f>PERSONNEL_INPUTS!$E16*X16</f>
        <v>0</v>
      </c>
      <c r="W16" s="187">
        <f>PERSONNEL_INPUTS!J16</f>
        <v>0</v>
      </c>
      <c r="X16" s="217">
        <f>IF(PERSONNEL_INPUTS!$E16=0,0,(PERSONNEL_INPUTS!$J$43*PERSONNEL_INPUTS!$J16)/PERSONNEL_INPUTS!$E16)</f>
        <v>0</v>
      </c>
      <c r="Y16" s="195">
        <f t="shared" si="1"/>
        <v>0</v>
      </c>
      <c r="Z16" s="197">
        <f>PERSONNEL_INPUTS!$E16*AB16</f>
        <v>0</v>
      </c>
      <c r="AA16" s="187">
        <f>PERSONNEL_INPUTS!K16</f>
        <v>0</v>
      </c>
      <c r="AB16" s="217">
        <f>IF(PERSONNEL_INPUTS!$E16=0,0,(PERSONNEL_INPUTS!$K$43*PERSONNEL_INPUTS!$K16)/PERSONNEL_INPUTS!$E16)</f>
        <v>0</v>
      </c>
      <c r="AC16" s="195">
        <f t="shared" si="2"/>
        <v>0</v>
      </c>
      <c r="AD16" s="197">
        <f>PERSONNEL_INPUTS!$E16*AF16</f>
        <v>0</v>
      </c>
      <c r="AE16" s="187">
        <f>PERSONNEL_INPUTS!L16</f>
        <v>0</v>
      </c>
      <c r="AF16" s="217">
        <f>IF(PERSONNEL_INPUTS!$E16=0,0,(PERSONNEL_INPUTS!$L$43*PERSONNEL_INPUTS!$L16)/PERSONNEL_INPUTS!$E16)</f>
        <v>0</v>
      </c>
      <c r="AG16" s="195">
        <f t="shared" si="3"/>
        <v>0</v>
      </c>
      <c r="AH16" s="197">
        <f>PERSONNEL_INPUTS!$E16*AJ16</f>
        <v>0</v>
      </c>
      <c r="AI16" s="187">
        <f>PERSONNEL_INPUTS!M16</f>
        <v>0</v>
      </c>
      <c r="AJ16" s="217">
        <f>IF(PERSONNEL_INPUTS!$E16=0,0,(PERSONNEL_INPUTS!$M$43*PERSONNEL_INPUTS!$M16)/PERSONNEL_INPUTS!$E16)</f>
        <v>0</v>
      </c>
      <c r="AK16" s="195">
        <f t="shared" si="4"/>
        <v>0</v>
      </c>
      <c r="AL16" s="197">
        <f>PERSONNEL_INPUTS!$E16*AN16</f>
        <v>0</v>
      </c>
      <c r="AM16" s="187">
        <f>PERSONNEL_INPUTS!N16</f>
        <v>0</v>
      </c>
      <c r="AN16" s="217">
        <f>IF(PERSONNEL_INPUTS!$E16=0,0,(PERSONNEL_INPUTS!$N$43*PERSONNEL_INPUTS!$N16)/PERSONNEL_INPUTS!$E16)</f>
        <v>0</v>
      </c>
      <c r="AO16" s="195">
        <f t="shared" si="5"/>
        <v>0</v>
      </c>
      <c r="AP16" s="197">
        <f>PERSONNEL_INPUTS!$E16*AR16</f>
        <v>0</v>
      </c>
      <c r="AQ16" s="187">
        <f>PERSONNEL_INPUTS!O16</f>
        <v>0</v>
      </c>
      <c r="AR16" s="217">
        <f>IF(PERSONNEL_INPUTS!$E16=0,0,(PERSONNEL_INPUTS!$O$43*PERSONNEL_INPUTS!$O16)/PERSONNEL_INPUTS!$E16)</f>
        <v>0</v>
      </c>
      <c r="AS16" s="195">
        <f t="shared" si="6"/>
        <v>0</v>
      </c>
      <c r="AT16" s="197">
        <f>PERSONNEL_INPUTS!$E16*AV16</f>
        <v>0</v>
      </c>
      <c r="AU16" s="187">
        <f>PERSONNEL_INPUTS!P16</f>
        <v>0</v>
      </c>
      <c r="AV16" s="217">
        <f>IF(PERSONNEL_INPUTS!$E16=0,0,(PERSONNEL_INPUTS!$P$43*PERSONNEL_INPUTS!$P16)/PERSONNEL_INPUTS!$E16)</f>
        <v>0</v>
      </c>
      <c r="AW16" s="195">
        <f t="shared" si="7"/>
        <v>0</v>
      </c>
      <c r="AX16" s="197">
        <f>PERSONNEL_INPUTS!$E16*AZ16</f>
        <v>0</v>
      </c>
      <c r="AY16" s="187">
        <f>PERSONNEL_INPUTS!Q16</f>
        <v>0</v>
      </c>
      <c r="AZ16" s="217">
        <f>IF(PERSONNEL_INPUTS!$E16=0,0,(PERSONNEL_INPUTS!$Q$43*PERSONNEL_INPUTS!$Q16)/PERSONNEL_INPUTS!$E16)</f>
        <v>0</v>
      </c>
      <c r="BA16" s="195">
        <f t="shared" si="8"/>
        <v>0</v>
      </c>
      <c r="BB16" s="197">
        <f>PERSONNEL_INPUTS!$E16*BD16</f>
        <v>0</v>
      </c>
      <c r="BC16" s="187">
        <f>PERSONNEL_INPUTS!R16</f>
        <v>0</v>
      </c>
      <c r="BD16" s="217">
        <f>IF(PERSONNEL_INPUTS!$E16=0,0,(PERSONNEL_INPUTS!$R$43*PERSONNEL_INPUTS!$R16)/PERSONNEL_INPUTS!$E16)</f>
        <v>0</v>
      </c>
      <c r="BE16" s="195">
        <f t="shared" si="9"/>
        <v>0</v>
      </c>
      <c r="BF16" s="197">
        <f>PERSONNEL_INPUTS!$E16*BH16</f>
        <v>0</v>
      </c>
      <c r="BG16" s="187">
        <f>PERSONNEL_INPUTS!S16</f>
        <v>0</v>
      </c>
      <c r="BH16" s="217">
        <f>IF(PERSONNEL_INPUTS!$E16=0,0,(PERSONNEL_INPUTS!$S$43*PERSONNEL_INPUTS!$S16)/PERSONNEL_INPUTS!$E16)</f>
        <v>0</v>
      </c>
      <c r="BI16" s="195">
        <f t="shared" si="10"/>
        <v>0</v>
      </c>
      <c r="BJ16" s="197">
        <f>PERSONNEL_INPUTS!$E16*BL16</f>
        <v>0</v>
      </c>
      <c r="BK16" s="187">
        <f>PERSONNEL_INPUTS!T16</f>
        <v>0</v>
      </c>
      <c r="BL16" s="217">
        <f>IF(PERSONNEL_INPUTS!$E16=0,0,(PERSONNEL_INPUTS!$T$43*PERSONNEL_INPUTS!$T16)/PERSONNEL_INPUTS!$E16)</f>
        <v>0</v>
      </c>
      <c r="BM16" s="195">
        <f t="shared" si="11"/>
        <v>0</v>
      </c>
      <c r="BN16" s="197">
        <f>PERSONNEL_INPUTS!$E16*BP16</f>
        <v>0</v>
      </c>
      <c r="BO16" s="187">
        <f>PERSONNEL_INPUTS!U16</f>
        <v>0</v>
      </c>
      <c r="BP16" s="217">
        <f>IF(PERSONNEL_INPUTS!$E16=0,0,(PERSONNEL_INPUTS!$U$43*PERSONNEL_INPUTS!$U16)/PERSONNEL_INPUTS!$E16)</f>
        <v>0</v>
      </c>
      <c r="BQ16" s="195">
        <f t="shared" si="12"/>
        <v>0</v>
      </c>
      <c r="BR16" s="197">
        <f>PERSONNEL_INPUTS!$E16*BT16</f>
        <v>0</v>
      </c>
      <c r="BS16" s="187">
        <f>PERSONNEL_INPUTS!V16</f>
        <v>0</v>
      </c>
      <c r="BT16" s="217">
        <f>IF(PERSONNEL_INPUTS!$E16=0,0,(PERSONNEL_INPUTS!$V$43*PERSONNEL_INPUTS!$V16)/PERSONNEL_INPUTS!$E16)</f>
        <v>0</v>
      </c>
      <c r="BU16" s="195">
        <f t="shared" si="13"/>
        <v>0</v>
      </c>
      <c r="BV16" s="197">
        <f>PERSONNEL_INPUTS!$E16*BX16</f>
        <v>0</v>
      </c>
      <c r="BW16" s="187">
        <f>PERSONNEL_INPUTS!W16</f>
        <v>0</v>
      </c>
      <c r="BX16" s="217">
        <f>IF(PERSONNEL_INPUTS!$E16=0,0,(PERSONNEL_INPUTS!$W$43*PERSONNEL_INPUTS!$W16)/PERSONNEL_INPUTS!$E16)</f>
        <v>0</v>
      </c>
      <c r="BY16" s="195">
        <f t="shared" si="14"/>
        <v>0</v>
      </c>
      <c r="BZ16" s="197">
        <f>PERSONNEL_INPUTS!$E16*CB16</f>
        <v>0</v>
      </c>
      <c r="CA16" s="187">
        <f>PERSONNEL_INPUTS!X16</f>
        <v>0</v>
      </c>
      <c r="CB16" s="217">
        <f>IF(PERSONNEL_INPUTS!$E16=0,0,(PERSONNEL_INPUTS!$X$43*PERSONNEL_INPUTS!$X16)/PERSONNEL_INPUTS!$E16)</f>
        <v>0</v>
      </c>
      <c r="CC16" s="195">
        <f t="shared" si="15"/>
        <v>0</v>
      </c>
      <c r="CD16" s="197">
        <f>PERSONNEL_INPUTS!$E16*CF16</f>
        <v>0</v>
      </c>
      <c r="CE16" s="187">
        <f>PERSONNEL_INPUTS!Y16</f>
        <v>0</v>
      </c>
      <c r="CF16" s="217">
        <f>IF(PERSONNEL_INPUTS!$E16=0,0,(PERSONNEL_INPUTS!$Y$43*PERSONNEL_INPUTS!$Y16)/PERSONNEL_INPUTS!$E16)</f>
        <v>0</v>
      </c>
      <c r="CG16" s="195">
        <f t="shared" si="16"/>
        <v>0</v>
      </c>
      <c r="CH16" s="197">
        <f>PERSONNEL_INPUTS!$E16*CJ16</f>
        <v>0</v>
      </c>
      <c r="CI16" s="187">
        <f>PERSONNEL_INPUTS!Z16</f>
        <v>0</v>
      </c>
      <c r="CJ16" s="217">
        <f>IF(PERSONNEL_INPUTS!$E16=0,0,(PERSONNEL_INPUTS!$Z$43*PERSONNEL_INPUTS!$Z16)/PERSONNEL_INPUTS!$E16)</f>
        <v>0</v>
      </c>
      <c r="CK16" s="195">
        <f t="shared" si="17"/>
        <v>0</v>
      </c>
      <c r="CL16" s="197">
        <f>PERSONNEL_INPUTS!$E16*CN16</f>
        <v>0</v>
      </c>
      <c r="CM16" s="187">
        <f>PERSONNEL_INPUTS!AA16</f>
        <v>0</v>
      </c>
      <c r="CN16" s="217">
        <f>IF(PERSONNEL_INPUTS!$E16=0,0,(PERSONNEL_INPUTS!$AA$43*PERSONNEL_INPUTS!$AA16)/PERSONNEL_INPUTS!$E16)</f>
        <v>0</v>
      </c>
      <c r="CO16" s="195">
        <f t="shared" si="18"/>
        <v>0</v>
      </c>
      <c r="CP16" s="197">
        <f>PERSONNEL_INPUTS!$E16*CR16</f>
        <v>0</v>
      </c>
      <c r="CQ16" s="187">
        <f>PERSONNEL_INPUTS!AB16</f>
        <v>0</v>
      </c>
      <c r="CR16" s="217">
        <f>IF(PERSONNEL_INPUTS!$E16=0,0,(PERSONNEL_INPUTS!$AB$43*PERSONNEL_INPUTS!$AB16)/PERSONNEL_INPUTS!$E16)</f>
        <v>0</v>
      </c>
      <c r="CS16" s="195">
        <f t="shared" si="19"/>
        <v>0</v>
      </c>
      <c r="CT16" s="197">
        <f>PERSONNEL_INPUTS!$E16*CV16</f>
        <v>0</v>
      </c>
      <c r="CU16" s="187">
        <f>PERSONNEL_INPUTS!AC16</f>
        <v>0</v>
      </c>
      <c r="CV16" s="217">
        <f>IF(PERSONNEL_INPUTS!$E16=0,0,(PERSONNEL_INPUTS!$AC$43*PERSONNEL_INPUTS!$AC16)/PERSONNEL_INPUTS!$E16)</f>
        <v>0</v>
      </c>
      <c r="CW16" s="195">
        <f t="shared" si="20"/>
        <v>0</v>
      </c>
      <c r="CX16" s="197">
        <f>PERSONNEL_INPUTS!$E16*CZ16</f>
        <v>0</v>
      </c>
      <c r="CY16" s="187">
        <f>PERSONNEL_INPUTS!AD16</f>
        <v>0</v>
      </c>
      <c r="CZ16" s="217">
        <f>IF(PERSONNEL_INPUTS!$E16=0,0,(PERSONNEL_INPUTS!$AD$43*PERSONNEL_INPUTS!$AD16)/PERSONNEL_INPUTS!$E16)</f>
        <v>0</v>
      </c>
      <c r="DA16" s="195">
        <f t="shared" si="21"/>
        <v>0</v>
      </c>
      <c r="DB16" s="197">
        <f>PERSONNEL_INPUTS!$E16*DD16</f>
        <v>0</v>
      </c>
      <c r="DC16" s="187">
        <f>PERSONNEL_INPUTS!AE16</f>
        <v>0</v>
      </c>
      <c r="DD16" s="217">
        <f>IF(PERSONNEL_INPUTS!$E16=0,0,(PERSONNEL_INPUTS!$AE$43*PERSONNEL_INPUTS!$AE16)/PERSONNEL_INPUTS!$E16)</f>
        <v>0</v>
      </c>
      <c r="DE16" s="195">
        <f t="shared" si="22"/>
        <v>0</v>
      </c>
      <c r="DF16" s="197">
        <f>PERSONNEL_INPUTS!$E16*DH16</f>
        <v>0</v>
      </c>
      <c r="DG16" s="187">
        <f>PERSONNEL_INPUTS!AF16</f>
        <v>0</v>
      </c>
      <c r="DH16" s="217">
        <f>IF(PERSONNEL_INPUTS!$E16=0,0,(PERSONNEL_INPUTS!$AF$43*PERSONNEL_INPUTS!$AF16)/PERSONNEL_INPUTS!$E16)</f>
        <v>0</v>
      </c>
      <c r="DI16" s="195">
        <f t="shared" si="23"/>
        <v>0</v>
      </c>
      <c r="DJ16" s="218">
        <f>IF(PERSONNEL_INPUTS!$E16=0,0,(PERSONNEL_INPUTS!$AF$43*PERSONNEL_INPUTS!$AG16)/PERSONNEL_INPUTS!$E16)</f>
        <v>0</v>
      </c>
      <c r="DK16" s="195">
        <f t="shared" si="24"/>
        <v>0</v>
      </c>
      <c r="DL16" s="5"/>
    </row>
    <row r="17" spans="1:116" s="6" customFormat="1" ht="18.75" customHeight="1" x14ac:dyDescent="0.3">
      <c r="A17" s="212" t="str">
        <f>PERSONNEL_INPUTS!A17</f>
        <v>Enter Staff Title/Name</v>
      </c>
      <c r="B17" s="3">
        <f>PERSONNEL_INPUTS!B17</f>
        <v>0</v>
      </c>
      <c r="C17" s="213">
        <f>PERSONNEL_INPUTS!C17</f>
        <v>0</v>
      </c>
      <c r="D17" s="214">
        <f>PERSONNEL_INPUTS!D17</f>
        <v>0</v>
      </c>
      <c r="E17" s="195">
        <f>SUM(PERSONNEL_INPUTS!C17*PERSONNEL_INPUTS!D17)</f>
        <v>0</v>
      </c>
      <c r="F17" s="12">
        <f>SUM(PERSONNEL_INPUTS!C17,E17)</f>
        <v>0</v>
      </c>
      <c r="G17" s="215">
        <f>PERSONNEL_INPUTS!E17</f>
        <v>0</v>
      </c>
      <c r="H17" s="216">
        <f>IF(PERSONNEL_INPUTS!E17=0,0,(PERSONNEL_INPUTS!F17/PERSONNEL_INPUTS!E17))</f>
        <v>0</v>
      </c>
      <c r="I17" s="3">
        <f>PERSONNEL_INPUTS!F17</f>
        <v>0</v>
      </c>
      <c r="J17" s="196">
        <f>IF(PERSONNEL_INPUTS!$E17=0,0,(I17/PERSONNEL_INPUTS!$E17)*$F17)</f>
        <v>0</v>
      </c>
      <c r="K17" s="216">
        <f>IF(PERSONNEL_INPUTS!E17=0,0,(PERSONNEL_INPUTS!G17/PERSONNEL_INPUTS!E17))</f>
        <v>0</v>
      </c>
      <c r="L17" s="13">
        <f>PERSONNEL_INPUTS!G17</f>
        <v>0</v>
      </c>
      <c r="M17" s="196">
        <f>IF(PERSONNEL_INPUTS!$E17=0,0,(L17/PERSONNEL_INPUTS!$E17)*$F17)</f>
        <v>0</v>
      </c>
      <c r="N17" s="197">
        <f>PERSONNEL_INPUTS!$E17*P17</f>
        <v>0</v>
      </c>
      <c r="O17" s="187">
        <f>PERSONNEL_INPUTS!H17</f>
        <v>0</v>
      </c>
      <c r="P17" s="217">
        <f>IF(PERSONNEL_INPUTS!$E17=0,0,(PERSONNEL_INPUTS!$H$43*PERSONNEL_INPUTS!$H17)/PERSONNEL_INPUTS!$E17)</f>
        <v>0</v>
      </c>
      <c r="Q17" s="195">
        <f t="shared" si="25"/>
        <v>0</v>
      </c>
      <c r="R17" s="197">
        <f>PERSONNEL_INPUTS!$E17*T17</f>
        <v>0</v>
      </c>
      <c r="S17" s="187">
        <f>PERSONNEL_INPUTS!I17</f>
        <v>0</v>
      </c>
      <c r="T17" s="217">
        <f>IF(PERSONNEL_INPUTS!$E17=0,0,(PERSONNEL_INPUTS!$I$43*PERSONNEL_INPUTS!$I17)/PERSONNEL_INPUTS!$E17)</f>
        <v>0</v>
      </c>
      <c r="U17" s="195">
        <f t="shared" si="0"/>
        <v>0</v>
      </c>
      <c r="V17" s="197">
        <f>PERSONNEL_INPUTS!$E17*X17</f>
        <v>0</v>
      </c>
      <c r="W17" s="187">
        <f>PERSONNEL_INPUTS!J17</f>
        <v>0</v>
      </c>
      <c r="X17" s="217">
        <f>IF(PERSONNEL_INPUTS!$E17=0,0,(PERSONNEL_INPUTS!$J$43*PERSONNEL_INPUTS!$J17)/PERSONNEL_INPUTS!$E17)</f>
        <v>0</v>
      </c>
      <c r="Y17" s="195">
        <f t="shared" si="1"/>
        <v>0</v>
      </c>
      <c r="Z17" s="197">
        <f>PERSONNEL_INPUTS!$E17*AB17</f>
        <v>0</v>
      </c>
      <c r="AA17" s="187">
        <f>PERSONNEL_INPUTS!K17</f>
        <v>0</v>
      </c>
      <c r="AB17" s="217">
        <f>IF(PERSONNEL_INPUTS!$E17=0,0,(PERSONNEL_INPUTS!$K$43*PERSONNEL_INPUTS!$K17)/PERSONNEL_INPUTS!$E17)</f>
        <v>0</v>
      </c>
      <c r="AC17" s="195">
        <f t="shared" si="2"/>
        <v>0</v>
      </c>
      <c r="AD17" s="197">
        <f>PERSONNEL_INPUTS!$E17*AF17</f>
        <v>0</v>
      </c>
      <c r="AE17" s="187">
        <f>PERSONNEL_INPUTS!L17</f>
        <v>0</v>
      </c>
      <c r="AF17" s="217">
        <f>IF(PERSONNEL_INPUTS!$E17=0,0,(PERSONNEL_INPUTS!$L$43*PERSONNEL_INPUTS!$L17)/PERSONNEL_INPUTS!$E17)</f>
        <v>0</v>
      </c>
      <c r="AG17" s="195">
        <f t="shared" si="3"/>
        <v>0</v>
      </c>
      <c r="AH17" s="197">
        <f>PERSONNEL_INPUTS!$E17*AJ17</f>
        <v>0</v>
      </c>
      <c r="AI17" s="187">
        <f>PERSONNEL_INPUTS!M17</f>
        <v>0</v>
      </c>
      <c r="AJ17" s="217">
        <f>IF(PERSONNEL_INPUTS!$E17=0,0,(PERSONNEL_INPUTS!$M$43*PERSONNEL_INPUTS!$M17)/PERSONNEL_INPUTS!$E17)</f>
        <v>0</v>
      </c>
      <c r="AK17" s="195">
        <f t="shared" si="4"/>
        <v>0</v>
      </c>
      <c r="AL17" s="197">
        <f>PERSONNEL_INPUTS!$E17*AN17</f>
        <v>0</v>
      </c>
      <c r="AM17" s="187">
        <f>PERSONNEL_INPUTS!N17</f>
        <v>0</v>
      </c>
      <c r="AN17" s="217">
        <f>IF(PERSONNEL_INPUTS!$E17=0,0,(PERSONNEL_INPUTS!$N$43*PERSONNEL_INPUTS!$N17)/PERSONNEL_INPUTS!$E17)</f>
        <v>0</v>
      </c>
      <c r="AO17" s="195">
        <f t="shared" si="5"/>
        <v>0</v>
      </c>
      <c r="AP17" s="197">
        <f>PERSONNEL_INPUTS!$E17*AR17</f>
        <v>0</v>
      </c>
      <c r="AQ17" s="187">
        <f>PERSONNEL_INPUTS!O17</f>
        <v>0</v>
      </c>
      <c r="AR17" s="217">
        <f>IF(PERSONNEL_INPUTS!$E17=0,0,(PERSONNEL_INPUTS!$O$43*PERSONNEL_INPUTS!$O17)/PERSONNEL_INPUTS!$E17)</f>
        <v>0</v>
      </c>
      <c r="AS17" s="195">
        <f t="shared" si="6"/>
        <v>0</v>
      </c>
      <c r="AT17" s="197">
        <f>PERSONNEL_INPUTS!$E17*AV17</f>
        <v>0</v>
      </c>
      <c r="AU17" s="187">
        <f>PERSONNEL_INPUTS!P17</f>
        <v>0</v>
      </c>
      <c r="AV17" s="217">
        <f>IF(PERSONNEL_INPUTS!$E17=0,0,(PERSONNEL_INPUTS!$P$43*PERSONNEL_INPUTS!$P17)/PERSONNEL_INPUTS!$E17)</f>
        <v>0</v>
      </c>
      <c r="AW17" s="195">
        <f t="shared" si="7"/>
        <v>0</v>
      </c>
      <c r="AX17" s="197">
        <f>PERSONNEL_INPUTS!$E17*AZ17</f>
        <v>0</v>
      </c>
      <c r="AY17" s="187">
        <f>PERSONNEL_INPUTS!Q17</f>
        <v>0</v>
      </c>
      <c r="AZ17" s="217">
        <f>IF(PERSONNEL_INPUTS!$E17=0,0,(PERSONNEL_INPUTS!$Q$43*PERSONNEL_INPUTS!$Q17)/PERSONNEL_INPUTS!$E17)</f>
        <v>0</v>
      </c>
      <c r="BA17" s="195">
        <f t="shared" si="8"/>
        <v>0</v>
      </c>
      <c r="BB17" s="197">
        <f>PERSONNEL_INPUTS!$E17*BD17</f>
        <v>0</v>
      </c>
      <c r="BC17" s="187">
        <f>PERSONNEL_INPUTS!R17</f>
        <v>0</v>
      </c>
      <c r="BD17" s="217">
        <f>IF(PERSONNEL_INPUTS!$E17=0,0,(PERSONNEL_INPUTS!$R$43*PERSONNEL_INPUTS!$R17)/PERSONNEL_INPUTS!$E17)</f>
        <v>0</v>
      </c>
      <c r="BE17" s="195">
        <f t="shared" si="9"/>
        <v>0</v>
      </c>
      <c r="BF17" s="197">
        <f>PERSONNEL_INPUTS!$E17*BH17</f>
        <v>0</v>
      </c>
      <c r="BG17" s="187">
        <f>PERSONNEL_INPUTS!S17</f>
        <v>0</v>
      </c>
      <c r="BH17" s="217">
        <f>IF(PERSONNEL_INPUTS!$E17=0,0,(PERSONNEL_INPUTS!$S$43*PERSONNEL_INPUTS!$S17)/PERSONNEL_INPUTS!$E17)</f>
        <v>0</v>
      </c>
      <c r="BI17" s="195">
        <f t="shared" si="10"/>
        <v>0</v>
      </c>
      <c r="BJ17" s="197">
        <f>PERSONNEL_INPUTS!$E17*BL17</f>
        <v>0</v>
      </c>
      <c r="BK17" s="187">
        <f>PERSONNEL_INPUTS!T17</f>
        <v>0</v>
      </c>
      <c r="BL17" s="217">
        <f>IF(PERSONNEL_INPUTS!$E17=0,0,(PERSONNEL_INPUTS!$T$43*PERSONNEL_INPUTS!$T17)/PERSONNEL_INPUTS!$E17)</f>
        <v>0</v>
      </c>
      <c r="BM17" s="195">
        <f t="shared" si="11"/>
        <v>0</v>
      </c>
      <c r="BN17" s="197">
        <f>PERSONNEL_INPUTS!$E17*BP17</f>
        <v>0</v>
      </c>
      <c r="BO17" s="187">
        <f>PERSONNEL_INPUTS!U17</f>
        <v>0</v>
      </c>
      <c r="BP17" s="217">
        <f>IF(PERSONNEL_INPUTS!$E17=0,0,(PERSONNEL_INPUTS!$U$43*PERSONNEL_INPUTS!$U17)/PERSONNEL_INPUTS!$E17)</f>
        <v>0</v>
      </c>
      <c r="BQ17" s="195">
        <f t="shared" si="12"/>
        <v>0</v>
      </c>
      <c r="BR17" s="197">
        <f>PERSONNEL_INPUTS!$E17*BT17</f>
        <v>0</v>
      </c>
      <c r="BS17" s="187">
        <f>PERSONNEL_INPUTS!V17</f>
        <v>0</v>
      </c>
      <c r="BT17" s="217">
        <f>IF(PERSONNEL_INPUTS!$E17=0,0,(PERSONNEL_INPUTS!$V$43*PERSONNEL_INPUTS!$V17)/PERSONNEL_INPUTS!$E17)</f>
        <v>0</v>
      </c>
      <c r="BU17" s="195">
        <f t="shared" si="13"/>
        <v>0</v>
      </c>
      <c r="BV17" s="197">
        <f>PERSONNEL_INPUTS!$E17*BX17</f>
        <v>0</v>
      </c>
      <c r="BW17" s="187">
        <f>PERSONNEL_INPUTS!W17</f>
        <v>0</v>
      </c>
      <c r="BX17" s="217">
        <f>IF(PERSONNEL_INPUTS!$E17=0,0,(PERSONNEL_INPUTS!$W$43*PERSONNEL_INPUTS!$W17)/PERSONNEL_INPUTS!$E17)</f>
        <v>0</v>
      </c>
      <c r="BY17" s="195">
        <f t="shared" si="14"/>
        <v>0</v>
      </c>
      <c r="BZ17" s="197">
        <f>PERSONNEL_INPUTS!$E17*CB17</f>
        <v>0</v>
      </c>
      <c r="CA17" s="187">
        <f>PERSONNEL_INPUTS!X17</f>
        <v>0</v>
      </c>
      <c r="CB17" s="217">
        <f>IF(PERSONNEL_INPUTS!$E17=0,0,(PERSONNEL_INPUTS!$X$43*PERSONNEL_INPUTS!$X17)/PERSONNEL_INPUTS!$E17)</f>
        <v>0</v>
      </c>
      <c r="CC17" s="195">
        <f t="shared" si="15"/>
        <v>0</v>
      </c>
      <c r="CD17" s="197">
        <f>PERSONNEL_INPUTS!$E17*CF17</f>
        <v>0</v>
      </c>
      <c r="CE17" s="187">
        <f>PERSONNEL_INPUTS!Y17</f>
        <v>0</v>
      </c>
      <c r="CF17" s="217">
        <f>IF(PERSONNEL_INPUTS!$E17=0,0,(PERSONNEL_INPUTS!$Y$43*PERSONNEL_INPUTS!$Y17)/PERSONNEL_INPUTS!$E17)</f>
        <v>0</v>
      </c>
      <c r="CG17" s="195">
        <f t="shared" si="16"/>
        <v>0</v>
      </c>
      <c r="CH17" s="197">
        <f>PERSONNEL_INPUTS!$E17*CJ17</f>
        <v>0</v>
      </c>
      <c r="CI17" s="187">
        <f>PERSONNEL_INPUTS!Z17</f>
        <v>0</v>
      </c>
      <c r="CJ17" s="217">
        <f>IF(PERSONNEL_INPUTS!$E17=0,0,(PERSONNEL_INPUTS!$Z$43*PERSONNEL_INPUTS!$Z17)/PERSONNEL_INPUTS!$E17)</f>
        <v>0</v>
      </c>
      <c r="CK17" s="195">
        <f t="shared" si="17"/>
        <v>0</v>
      </c>
      <c r="CL17" s="197">
        <f>PERSONNEL_INPUTS!$E17*CN17</f>
        <v>0</v>
      </c>
      <c r="CM17" s="187">
        <f>PERSONNEL_INPUTS!AA17</f>
        <v>0</v>
      </c>
      <c r="CN17" s="217">
        <f>IF(PERSONNEL_INPUTS!$E17=0,0,(PERSONNEL_INPUTS!$AA$43*PERSONNEL_INPUTS!$AA17)/PERSONNEL_INPUTS!$E17)</f>
        <v>0</v>
      </c>
      <c r="CO17" s="195">
        <f t="shared" si="18"/>
        <v>0</v>
      </c>
      <c r="CP17" s="197">
        <f>PERSONNEL_INPUTS!$E17*CR17</f>
        <v>0</v>
      </c>
      <c r="CQ17" s="187">
        <f>PERSONNEL_INPUTS!AB17</f>
        <v>0</v>
      </c>
      <c r="CR17" s="217">
        <f>IF(PERSONNEL_INPUTS!$E17=0,0,(PERSONNEL_INPUTS!$AB$43*PERSONNEL_INPUTS!$AB17)/PERSONNEL_INPUTS!$E17)</f>
        <v>0</v>
      </c>
      <c r="CS17" s="195">
        <f t="shared" si="19"/>
        <v>0</v>
      </c>
      <c r="CT17" s="197">
        <f>PERSONNEL_INPUTS!$E17*CV17</f>
        <v>0</v>
      </c>
      <c r="CU17" s="187">
        <f>PERSONNEL_INPUTS!AC17</f>
        <v>0</v>
      </c>
      <c r="CV17" s="217">
        <f>IF(PERSONNEL_INPUTS!$E17=0,0,(PERSONNEL_INPUTS!$AC$43*PERSONNEL_INPUTS!$AC17)/PERSONNEL_INPUTS!$E17)</f>
        <v>0</v>
      </c>
      <c r="CW17" s="195">
        <f t="shared" si="20"/>
        <v>0</v>
      </c>
      <c r="CX17" s="197">
        <f>PERSONNEL_INPUTS!$E17*CZ17</f>
        <v>0</v>
      </c>
      <c r="CY17" s="187">
        <f>PERSONNEL_INPUTS!AD17</f>
        <v>0</v>
      </c>
      <c r="CZ17" s="217">
        <f>IF(PERSONNEL_INPUTS!$E17=0,0,(PERSONNEL_INPUTS!$AD$43*PERSONNEL_INPUTS!$AD17)/PERSONNEL_INPUTS!$E17)</f>
        <v>0</v>
      </c>
      <c r="DA17" s="195">
        <f t="shared" si="21"/>
        <v>0</v>
      </c>
      <c r="DB17" s="197">
        <f>PERSONNEL_INPUTS!$E17*DD17</f>
        <v>0</v>
      </c>
      <c r="DC17" s="187">
        <f>PERSONNEL_INPUTS!AE17</f>
        <v>0</v>
      </c>
      <c r="DD17" s="217">
        <f>IF(PERSONNEL_INPUTS!$E17=0,0,(PERSONNEL_INPUTS!$AE$43*PERSONNEL_INPUTS!$AE17)/PERSONNEL_INPUTS!$E17)</f>
        <v>0</v>
      </c>
      <c r="DE17" s="195">
        <f t="shared" si="22"/>
        <v>0</v>
      </c>
      <c r="DF17" s="197">
        <f>PERSONNEL_INPUTS!$E17*DH17</f>
        <v>0</v>
      </c>
      <c r="DG17" s="187">
        <f>PERSONNEL_INPUTS!AF17</f>
        <v>0</v>
      </c>
      <c r="DH17" s="217">
        <f>IF(PERSONNEL_INPUTS!$E17=0,0,(PERSONNEL_INPUTS!$AF$43*PERSONNEL_INPUTS!$AF17)/PERSONNEL_INPUTS!$E17)</f>
        <v>0</v>
      </c>
      <c r="DI17" s="195">
        <f t="shared" si="23"/>
        <v>0</v>
      </c>
      <c r="DJ17" s="218">
        <f>IF(PERSONNEL_INPUTS!$E17=0,0,(PERSONNEL_INPUTS!$AF$43*PERSONNEL_INPUTS!$AG17)/PERSONNEL_INPUTS!$E17)</f>
        <v>0</v>
      </c>
      <c r="DK17" s="195">
        <f t="shared" si="24"/>
        <v>0</v>
      </c>
      <c r="DL17" s="5"/>
    </row>
    <row r="18" spans="1:116" s="6" customFormat="1" ht="18.75" customHeight="1" x14ac:dyDescent="0.3">
      <c r="A18" s="212" t="str">
        <f>PERSONNEL_INPUTS!A18</f>
        <v>Enter Staff Title/Name</v>
      </c>
      <c r="B18" s="3">
        <f>PERSONNEL_INPUTS!B18</f>
        <v>0</v>
      </c>
      <c r="C18" s="213">
        <f>PERSONNEL_INPUTS!C18</f>
        <v>0</v>
      </c>
      <c r="D18" s="214">
        <f>PERSONNEL_INPUTS!D18</f>
        <v>0</v>
      </c>
      <c r="E18" s="195">
        <f>SUM(PERSONNEL_INPUTS!C18*PERSONNEL_INPUTS!D18)</f>
        <v>0</v>
      </c>
      <c r="F18" s="12">
        <f>SUM(PERSONNEL_INPUTS!C18,E18)</f>
        <v>0</v>
      </c>
      <c r="G18" s="215">
        <f>PERSONNEL_INPUTS!E18</f>
        <v>0</v>
      </c>
      <c r="H18" s="216">
        <f>IF(PERSONNEL_INPUTS!E18=0,0,(PERSONNEL_INPUTS!F18/PERSONNEL_INPUTS!E18))</f>
        <v>0</v>
      </c>
      <c r="I18" s="3">
        <f>PERSONNEL_INPUTS!F18</f>
        <v>0</v>
      </c>
      <c r="J18" s="196">
        <f>IF(PERSONNEL_INPUTS!$E18=0,0,(I18/PERSONNEL_INPUTS!$E18)*$F18)</f>
        <v>0</v>
      </c>
      <c r="K18" s="216">
        <f>IF(PERSONNEL_INPUTS!E18=0,0,(PERSONNEL_INPUTS!G18/PERSONNEL_INPUTS!E18))</f>
        <v>0</v>
      </c>
      <c r="L18" s="13">
        <f>PERSONNEL_INPUTS!G18</f>
        <v>0</v>
      </c>
      <c r="M18" s="196">
        <f>IF(PERSONNEL_INPUTS!$E18=0,0,(L18/PERSONNEL_INPUTS!$E18)*$F18)</f>
        <v>0</v>
      </c>
      <c r="N18" s="197">
        <f>PERSONNEL_INPUTS!$E18*P18</f>
        <v>0</v>
      </c>
      <c r="O18" s="187">
        <f>PERSONNEL_INPUTS!H18</f>
        <v>0</v>
      </c>
      <c r="P18" s="217">
        <f>IF(PERSONNEL_INPUTS!$E18=0,0,(PERSONNEL_INPUTS!$H$43*PERSONNEL_INPUTS!$H18)/PERSONNEL_INPUTS!$E18)</f>
        <v>0</v>
      </c>
      <c r="Q18" s="195">
        <f t="shared" si="25"/>
        <v>0</v>
      </c>
      <c r="R18" s="197">
        <f>PERSONNEL_INPUTS!$E18*T18</f>
        <v>0</v>
      </c>
      <c r="S18" s="187">
        <f>PERSONNEL_INPUTS!I18</f>
        <v>0</v>
      </c>
      <c r="T18" s="217">
        <f>IF(PERSONNEL_INPUTS!$E18=0,0,(PERSONNEL_INPUTS!$I$43*PERSONNEL_INPUTS!$I18)/PERSONNEL_INPUTS!$E18)</f>
        <v>0</v>
      </c>
      <c r="U18" s="195">
        <f t="shared" si="0"/>
        <v>0</v>
      </c>
      <c r="V18" s="197">
        <f>PERSONNEL_INPUTS!$E18*X18</f>
        <v>0</v>
      </c>
      <c r="W18" s="187">
        <f>PERSONNEL_INPUTS!J18</f>
        <v>0</v>
      </c>
      <c r="X18" s="217">
        <f>IF(PERSONNEL_INPUTS!$E18=0,0,(PERSONNEL_INPUTS!$J$43*PERSONNEL_INPUTS!$J18)/PERSONNEL_INPUTS!$E18)</f>
        <v>0</v>
      </c>
      <c r="Y18" s="195">
        <f t="shared" si="1"/>
        <v>0</v>
      </c>
      <c r="Z18" s="197">
        <f>PERSONNEL_INPUTS!$E18*AB18</f>
        <v>0</v>
      </c>
      <c r="AA18" s="187">
        <f>PERSONNEL_INPUTS!K18</f>
        <v>0</v>
      </c>
      <c r="AB18" s="217">
        <f>IF(PERSONNEL_INPUTS!$E18=0,0,(PERSONNEL_INPUTS!$K$43*PERSONNEL_INPUTS!$K18)/PERSONNEL_INPUTS!$E18)</f>
        <v>0</v>
      </c>
      <c r="AC18" s="195">
        <f t="shared" si="2"/>
        <v>0</v>
      </c>
      <c r="AD18" s="197">
        <f>PERSONNEL_INPUTS!$E18*AF18</f>
        <v>0</v>
      </c>
      <c r="AE18" s="187">
        <f>PERSONNEL_INPUTS!L18</f>
        <v>0</v>
      </c>
      <c r="AF18" s="217">
        <f>IF(PERSONNEL_INPUTS!$E18=0,0,(PERSONNEL_INPUTS!$L$43*PERSONNEL_INPUTS!$L18)/PERSONNEL_INPUTS!$E18)</f>
        <v>0</v>
      </c>
      <c r="AG18" s="195">
        <f t="shared" si="3"/>
        <v>0</v>
      </c>
      <c r="AH18" s="197">
        <f>PERSONNEL_INPUTS!$E18*AJ18</f>
        <v>0</v>
      </c>
      <c r="AI18" s="187">
        <f>PERSONNEL_INPUTS!M18</f>
        <v>0</v>
      </c>
      <c r="AJ18" s="217">
        <f>IF(PERSONNEL_INPUTS!$E18=0,0,(PERSONNEL_INPUTS!$M$43*PERSONNEL_INPUTS!$M18)/PERSONNEL_INPUTS!$E18)</f>
        <v>0</v>
      </c>
      <c r="AK18" s="195">
        <f t="shared" si="4"/>
        <v>0</v>
      </c>
      <c r="AL18" s="197">
        <f>PERSONNEL_INPUTS!$E18*AN18</f>
        <v>0</v>
      </c>
      <c r="AM18" s="187">
        <f>PERSONNEL_INPUTS!N18</f>
        <v>0</v>
      </c>
      <c r="AN18" s="217">
        <f>IF(PERSONNEL_INPUTS!$E18=0,0,(PERSONNEL_INPUTS!$N$43*PERSONNEL_INPUTS!$N18)/PERSONNEL_INPUTS!$E18)</f>
        <v>0</v>
      </c>
      <c r="AO18" s="195">
        <f t="shared" si="5"/>
        <v>0</v>
      </c>
      <c r="AP18" s="197">
        <f>PERSONNEL_INPUTS!$E18*AR18</f>
        <v>0</v>
      </c>
      <c r="AQ18" s="187">
        <f>PERSONNEL_INPUTS!O18</f>
        <v>0</v>
      </c>
      <c r="AR18" s="217">
        <f>IF(PERSONNEL_INPUTS!$E18=0,0,(PERSONNEL_INPUTS!$O$43*PERSONNEL_INPUTS!$O18)/PERSONNEL_INPUTS!$E18)</f>
        <v>0</v>
      </c>
      <c r="AS18" s="195">
        <f t="shared" si="6"/>
        <v>0</v>
      </c>
      <c r="AT18" s="197">
        <f>PERSONNEL_INPUTS!$E18*AV18</f>
        <v>0</v>
      </c>
      <c r="AU18" s="187">
        <f>PERSONNEL_INPUTS!P18</f>
        <v>0</v>
      </c>
      <c r="AV18" s="217">
        <f>IF(PERSONNEL_INPUTS!$E18=0,0,(PERSONNEL_INPUTS!$P$43*PERSONNEL_INPUTS!$P18)/PERSONNEL_INPUTS!$E18)</f>
        <v>0</v>
      </c>
      <c r="AW18" s="195">
        <f t="shared" si="7"/>
        <v>0</v>
      </c>
      <c r="AX18" s="197">
        <f>PERSONNEL_INPUTS!$E18*AZ18</f>
        <v>0</v>
      </c>
      <c r="AY18" s="187">
        <f>PERSONNEL_INPUTS!Q18</f>
        <v>0</v>
      </c>
      <c r="AZ18" s="217">
        <f>IF(PERSONNEL_INPUTS!$E18=0,0,(PERSONNEL_INPUTS!$Q$43*PERSONNEL_INPUTS!$Q18)/PERSONNEL_INPUTS!$E18)</f>
        <v>0</v>
      </c>
      <c r="BA18" s="195">
        <f t="shared" si="8"/>
        <v>0</v>
      </c>
      <c r="BB18" s="197">
        <f>PERSONNEL_INPUTS!$E18*BD18</f>
        <v>0</v>
      </c>
      <c r="BC18" s="187">
        <f>PERSONNEL_INPUTS!R18</f>
        <v>0</v>
      </c>
      <c r="BD18" s="217">
        <f>IF(PERSONNEL_INPUTS!$E18=0,0,(PERSONNEL_INPUTS!$R$43*PERSONNEL_INPUTS!$R18)/PERSONNEL_INPUTS!$E18)</f>
        <v>0</v>
      </c>
      <c r="BE18" s="195">
        <f t="shared" si="9"/>
        <v>0</v>
      </c>
      <c r="BF18" s="197">
        <f>PERSONNEL_INPUTS!$E18*BH18</f>
        <v>0</v>
      </c>
      <c r="BG18" s="187">
        <f>PERSONNEL_INPUTS!S18</f>
        <v>0</v>
      </c>
      <c r="BH18" s="217">
        <f>IF(PERSONNEL_INPUTS!$E18=0,0,(PERSONNEL_INPUTS!$S$43*PERSONNEL_INPUTS!$S18)/PERSONNEL_INPUTS!$E18)</f>
        <v>0</v>
      </c>
      <c r="BI18" s="195">
        <f t="shared" si="10"/>
        <v>0</v>
      </c>
      <c r="BJ18" s="197">
        <f>PERSONNEL_INPUTS!$E18*BL18</f>
        <v>0</v>
      </c>
      <c r="BK18" s="187">
        <f>PERSONNEL_INPUTS!T18</f>
        <v>0</v>
      </c>
      <c r="BL18" s="217">
        <f>IF(PERSONNEL_INPUTS!$E18=0,0,(PERSONNEL_INPUTS!$T$43*PERSONNEL_INPUTS!$T18)/PERSONNEL_INPUTS!$E18)</f>
        <v>0</v>
      </c>
      <c r="BM18" s="195">
        <f t="shared" si="11"/>
        <v>0</v>
      </c>
      <c r="BN18" s="197">
        <f>PERSONNEL_INPUTS!$E18*BP18</f>
        <v>0</v>
      </c>
      <c r="BO18" s="187">
        <f>PERSONNEL_INPUTS!U18</f>
        <v>0</v>
      </c>
      <c r="BP18" s="217">
        <f>IF(PERSONNEL_INPUTS!$E18=0,0,(PERSONNEL_INPUTS!$U$43*PERSONNEL_INPUTS!$U18)/PERSONNEL_INPUTS!$E18)</f>
        <v>0</v>
      </c>
      <c r="BQ18" s="195">
        <f t="shared" si="12"/>
        <v>0</v>
      </c>
      <c r="BR18" s="197">
        <f>PERSONNEL_INPUTS!$E18*BT18</f>
        <v>0</v>
      </c>
      <c r="BS18" s="187">
        <f>PERSONNEL_INPUTS!V18</f>
        <v>0</v>
      </c>
      <c r="BT18" s="217">
        <f>IF(PERSONNEL_INPUTS!$E18=0,0,(PERSONNEL_INPUTS!$V$43*PERSONNEL_INPUTS!$V18)/PERSONNEL_INPUTS!$E18)</f>
        <v>0</v>
      </c>
      <c r="BU18" s="195">
        <f t="shared" si="13"/>
        <v>0</v>
      </c>
      <c r="BV18" s="197">
        <f>PERSONNEL_INPUTS!$E18*BX18</f>
        <v>0</v>
      </c>
      <c r="BW18" s="187">
        <f>PERSONNEL_INPUTS!W18</f>
        <v>0</v>
      </c>
      <c r="BX18" s="217">
        <f>IF(PERSONNEL_INPUTS!$E18=0,0,(PERSONNEL_INPUTS!$W$43*PERSONNEL_INPUTS!$W18)/PERSONNEL_INPUTS!$E18)</f>
        <v>0</v>
      </c>
      <c r="BY18" s="195">
        <f t="shared" si="14"/>
        <v>0</v>
      </c>
      <c r="BZ18" s="197">
        <f>PERSONNEL_INPUTS!$E18*CB18</f>
        <v>0</v>
      </c>
      <c r="CA18" s="187">
        <f>PERSONNEL_INPUTS!X18</f>
        <v>0</v>
      </c>
      <c r="CB18" s="217">
        <f>IF(PERSONNEL_INPUTS!$E18=0,0,(PERSONNEL_INPUTS!$X$43*PERSONNEL_INPUTS!$X18)/PERSONNEL_INPUTS!$E18)</f>
        <v>0</v>
      </c>
      <c r="CC18" s="195">
        <f t="shared" si="15"/>
        <v>0</v>
      </c>
      <c r="CD18" s="197">
        <f>PERSONNEL_INPUTS!$E18*CF18</f>
        <v>0</v>
      </c>
      <c r="CE18" s="187">
        <f>PERSONNEL_INPUTS!Y18</f>
        <v>0</v>
      </c>
      <c r="CF18" s="217">
        <f>IF(PERSONNEL_INPUTS!$E18=0,0,(PERSONNEL_INPUTS!$Y$43*PERSONNEL_INPUTS!$Y18)/PERSONNEL_INPUTS!$E18)</f>
        <v>0</v>
      </c>
      <c r="CG18" s="195">
        <f t="shared" si="16"/>
        <v>0</v>
      </c>
      <c r="CH18" s="197">
        <f>PERSONNEL_INPUTS!$E18*CJ18</f>
        <v>0</v>
      </c>
      <c r="CI18" s="187">
        <f>PERSONNEL_INPUTS!Z18</f>
        <v>0</v>
      </c>
      <c r="CJ18" s="217">
        <f>IF(PERSONNEL_INPUTS!$E18=0,0,(PERSONNEL_INPUTS!$Z$43*PERSONNEL_INPUTS!$Z18)/PERSONNEL_INPUTS!$E18)</f>
        <v>0</v>
      </c>
      <c r="CK18" s="195">
        <f t="shared" si="17"/>
        <v>0</v>
      </c>
      <c r="CL18" s="197">
        <f>PERSONNEL_INPUTS!$E18*CN18</f>
        <v>0</v>
      </c>
      <c r="CM18" s="187">
        <f>PERSONNEL_INPUTS!AA18</f>
        <v>0</v>
      </c>
      <c r="CN18" s="217">
        <f>IF(PERSONNEL_INPUTS!$E18=0,0,(PERSONNEL_INPUTS!$AA$43*PERSONNEL_INPUTS!$AA18)/PERSONNEL_INPUTS!$E18)</f>
        <v>0</v>
      </c>
      <c r="CO18" s="195">
        <f t="shared" si="18"/>
        <v>0</v>
      </c>
      <c r="CP18" s="197">
        <f>PERSONNEL_INPUTS!$E18*CR18</f>
        <v>0</v>
      </c>
      <c r="CQ18" s="187">
        <f>PERSONNEL_INPUTS!AB18</f>
        <v>0</v>
      </c>
      <c r="CR18" s="217">
        <f>IF(PERSONNEL_INPUTS!$E18=0,0,(PERSONNEL_INPUTS!$AB$43*PERSONNEL_INPUTS!$AB18)/PERSONNEL_INPUTS!$E18)</f>
        <v>0</v>
      </c>
      <c r="CS18" s="195">
        <f t="shared" si="19"/>
        <v>0</v>
      </c>
      <c r="CT18" s="197">
        <f>PERSONNEL_INPUTS!$E18*CV18</f>
        <v>0</v>
      </c>
      <c r="CU18" s="187">
        <f>PERSONNEL_INPUTS!AC18</f>
        <v>0</v>
      </c>
      <c r="CV18" s="217">
        <f>IF(PERSONNEL_INPUTS!$E18=0,0,(PERSONNEL_INPUTS!$AC$43*PERSONNEL_INPUTS!$AC18)/PERSONNEL_INPUTS!$E18)</f>
        <v>0</v>
      </c>
      <c r="CW18" s="195">
        <f t="shared" si="20"/>
        <v>0</v>
      </c>
      <c r="CX18" s="197">
        <f>PERSONNEL_INPUTS!$E18*CZ18</f>
        <v>0</v>
      </c>
      <c r="CY18" s="187">
        <f>PERSONNEL_INPUTS!AD18</f>
        <v>0</v>
      </c>
      <c r="CZ18" s="217">
        <f>IF(PERSONNEL_INPUTS!$E18=0,0,(PERSONNEL_INPUTS!$AD$43*PERSONNEL_INPUTS!$AD18)/PERSONNEL_INPUTS!$E18)</f>
        <v>0</v>
      </c>
      <c r="DA18" s="195">
        <f t="shared" si="21"/>
        <v>0</v>
      </c>
      <c r="DB18" s="197">
        <f>PERSONNEL_INPUTS!$E18*DD18</f>
        <v>0</v>
      </c>
      <c r="DC18" s="187">
        <f>PERSONNEL_INPUTS!AE18</f>
        <v>0</v>
      </c>
      <c r="DD18" s="217">
        <f>IF(PERSONNEL_INPUTS!$E18=0,0,(PERSONNEL_INPUTS!$AE$43*PERSONNEL_INPUTS!$AE18)/PERSONNEL_INPUTS!$E18)</f>
        <v>0</v>
      </c>
      <c r="DE18" s="195">
        <f t="shared" si="22"/>
        <v>0</v>
      </c>
      <c r="DF18" s="197">
        <f>PERSONNEL_INPUTS!$E18*DH18</f>
        <v>0</v>
      </c>
      <c r="DG18" s="187">
        <f>PERSONNEL_INPUTS!AF18</f>
        <v>0</v>
      </c>
      <c r="DH18" s="217">
        <f>IF(PERSONNEL_INPUTS!$E18=0,0,(PERSONNEL_INPUTS!$AF$43*PERSONNEL_INPUTS!$AF18)/PERSONNEL_INPUTS!$E18)</f>
        <v>0</v>
      </c>
      <c r="DI18" s="195">
        <f t="shared" si="23"/>
        <v>0</v>
      </c>
      <c r="DJ18" s="218">
        <f>IF(PERSONNEL_INPUTS!$E18=0,0,(PERSONNEL_INPUTS!$AF$43*PERSONNEL_INPUTS!$AG18)/PERSONNEL_INPUTS!$E18)</f>
        <v>0</v>
      </c>
      <c r="DK18" s="195">
        <f t="shared" si="24"/>
        <v>0</v>
      </c>
      <c r="DL18" s="5"/>
    </row>
    <row r="19" spans="1:116" s="6" customFormat="1" ht="18.75" customHeight="1" x14ac:dyDescent="0.3">
      <c r="A19" s="212" t="str">
        <f>PERSONNEL_INPUTS!A19</f>
        <v>Enter Staff Title/Name</v>
      </c>
      <c r="B19" s="3">
        <f>PERSONNEL_INPUTS!B19</f>
        <v>0</v>
      </c>
      <c r="C19" s="213">
        <f>PERSONNEL_INPUTS!C19</f>
        <v>0</v>
      </c>
      <c r="D19" s="214">
        <f>PERSONNEL_INPUTS!D19</f>
        <v>0</v>
      </c>
      <c r="E19" s="195">
        <f>SUM(PERSONNEL_INPUTS!C19*PERSONNEL_INPUTS!D19)</f>
        <v>0</v>
      </c>
      <c r="F19" s="12">
        <f>SUM(PERSONNEL_INPUTS!C19,E19)</f>
        <v>0</v>
      </c>
      <c r="G19" s="215">
        <f>PERSONNEL_INPUTS!E19</f>
        <v>0</v>
      </c>
      <c r="H19" s="216">
        <f>IF(PERSONNEL_INPUTS!E19=0,0,(PERSONNEL_INPUTS!F19/PERSONNEL_INPUTS!E19))</f>
        <v>0</v>
      </c>
      <c r="I19" s="3">
        <f>PERSONNEL_INPUTS!F19</f>
        <v>0</v>
      </c>
      <c r="J19" s="196">
        <f>IF(PERSONNEL_INPUTS!$E19=0,0,(I19/PERSONNEL_INPUTS!$E19)*$F19)</f>
        <v>0</v>
      </c>
      <c r="K19" s="216">
        <f>IF(PERSONNEL_INPUTS!E19=0,0,(PERSONNEL_INPUTS!G19/PERSONNEL_INPUTS!E19))</f>
        <v>0</v>
      </c>
      <c r="L19" s="13">
        <f>PERSONNEL_INPUTS!G19</f>
        <v>0</v>
      </c>
      <c r="M19" s="196">
        <f>IF(PERSONNEL_INPUTS!$E19=0,0,(L19/PERSONNEL_INPUTS!$E19)*$F19)</f>
        <v>0</v>
      </c>
      <c r="N19" s="197">
        <f>PERSONNEL_INPUTS!$E19*P19</f>
        <v>0</v>
      </c>
      <c r="O19" s="187">
        <f>PERSONNEL_INPUTS!H19</f>
        <v>0</v>
      </c>
      <c r="P19" s="217">
        <f>IF(PERSONNEL_INPUTS!$E19=0,0,(PERSONNEL_INPUTS!$H$43*PERSONNEL_INPUTS!$H19)/PERSONNEL_INPUTS!$E19)</f>
        <v>0</v>
      </c>
      <c r="Q19" s="195">
        <f t="shared" si="25"/>
        <v>0</v>
      </c>
      <c r="R19" s="197">
        <f>PERSONNEL_INPUTS!$E19*T19</f>
        <v>0</v>
      </c>
      <c r="S19" s="187">
        <f>PERSONNEL_INPUTS!I19</f>
        <v>0</v>
      </c>
      <c r="T19" s="217">
        <f>IF(PERSONNEL_INPUTS!$E19=0,0,(PERSONNEL_INPUTS!$I$43*PERSONNEL_INPUTS!$I19)/PERSONNEL_INPUTS!$E19)</f>
        <v>0</v>
      </c>
      <c r="U19" s="195">
        <f t="shared" si="0"/>
        <v>0</v>
      </c>
      <c r="V19" s="197">
        <f>PERSONNEL_INPUTS!$E19*X19</f>
        <v>0</v>
      </c>
      <c r="W19" s="187">
        <f>PERSONNEL_INPUTS!J19</f>
        <v>0</v>
      </c>
      <c r="X19" s="217">
        <f>IF(PERSONNEL_INPUTS!$E19=0,0,(PERSONNEL_INPUTS!$J$43*PERSONNEL_INPUTS!$J19)/PERSONNEL_INPUTS!$E19)</f>
        <v>0</v>
      </c>
      <c r="Y19" s="195">
        <f t="shared" si="1"/>
        <v>0</v>
      </c>
      <c r="Z19" s="197">
        <f>PERSONNEL_INPUTS!$E19*AB19</f>
        <v>0</v>
      </c>
      <c r="AA19" s="187">
        <f>PERSONNEL_INPUTS!K19</f>
        <v>0</v>
      </c>
      <c r="AB19" s="217">
        <f>IF(PERSONNEL_INPUTS!$E19=0,0,(PERSONNEL_INPUTS!$K$43*PERSONNEL_INPUTS!$K19)/PERSONNEL_INPUTS!$E19)</f>
        <v>0</v>
      </c>
      <c r="AC19" s="195">
        <f t="shared" si="2"/>
        <v>0</v>
      </c>
      <c r="AD19" s="197">
        <f>PERSONNEL_INPUTS!$E19*AF19</f>
        <v>0</v>
      </c>
      <c r="AE19" s="187">
        <f>PERSONNEL_INPUTS!L19</f>
        <v>0</v>
      </c>
      <c r="AF19" s="217">
        <f>IF(PERSONNEL_INPUTS!$E19=0,0,(PERSONNEL_INPUTS!$L$43*PERSONNEL_INPUTS!$L19)/PERSONNEL_INPUTS!$E19)</f>
        <v>0</v>
      </c>
      <c r="AG19" s="195">
        <f t="shared" si="3"/>
        <v>0</v>
      </c>
      <c r="AH19" s="197">
        <f>PERSONNEL_INPUTS!$E19*AJ19</f>
        <v>0</v>
      </c>
      <c r="AI19" s="187">
        <f>PERSONNEL_INPUTS!M19</f>
        <v>0</v>
      </c>
      <c r="AJ19" s="217">
        <f>IF(PERSONNEL_INPUTS!$E19=0,0,(PERSONNEL_INPUTS!$M$43*PERSONNEL_INPUTS!$M19)/PERSONNEL_INPUTS!$E19)</f>
        <v>0</v>
      </c>
      <c r="AK19" s="195">
        <f t="shared" si="4"/>
        <v>0</v>
      </c>
      <c r="AL19" s="197">
        <f>PERSONNEL_INPUTS!$E19*AN19</f>
        <v>0</v>
      </c>
      <c r="AM19" s="187">
        <f>PERSONNEL_INPUTS!N19</f>
        <v>0</v>
      </c>
      <c r="AN19" s="217">
        <f>IF(PERSONNEL_INPUTS!$E19=0,0,(PERSONNEL_INPUTS!$N$43*PERSONNEL_INPUTS!$N19)/PERSONNEL_INPUTS!$E19)</f>
        <v>0</v>
      </c>
      <c r="AO19" s="195">
        <f t="shared" si="5"/>
        <v>0</v>
      </c>
      <c r="AP19" s="197">
        <f>PERSONNEL_INPUTS!$E19*AR19</f>
        <v>0</v>
      </c>
      <c r="AQ19" s="187">
        <f>PERSONNEL_INPUTS!O19</f>
        <v>0</v>
      </c>
      <c r="AR19" s="217">
        <f>IF(PERSONNEL_INPUTS!$E19=0,0,(PERSONNEL_INPUTS!$O$43*PERSONNEL_INPUTS!$O19)/PERSONNEL_INPUTS!$E19)</f>
        <v>0</v>
      </c>
      <c r="AS19" s="195">
        <f t="shared" si="6"/>
        <v>0</v>
      </c>
      <c r="AT19" s="197">
        <f>PERSONNEL_INPUTS!$E19*AV19</f>
        <v>0</v>
      </c>
      <c r="AU19" s="187">
        <f>PERSONNEL_INPUTS!P19</f>
        <v>0</v>
      </c>
      <c r="AV19" s="217">
        <f>IF(PERSONNEL_INPUTS!$E19=0,0,(PERSONNEL_INPUTS!$P$43*PERSONNEL_INPUTS!$P19)/PERSONNEL_INPUTS!$E19)</f>
        <v>0</v>
      </c>
      <c r="AW19" s="195">
        <f t="shared" si="7"/>
        <v>0</v>
      </c>
      <c r="AX19" s="197">
        <f>PERSONNEL_INPUTS!$E19*AZ19</f>
        <v>0</v>
      </c>
      <c r="AY19" s="187">
        <f>PERSONNEL_INPUTS!Q19</f>
        <v>0</v>
      </c>
      <c r="AZ19" s="217">
        <f>IF(PERSONNEL_INPUTS!$E19=0,0,(PERSONNEL_INPUTS!$Q$43*PERSONNEL_INPUTS!$Q19)/PERSONNEL_INPUTS!$E19)</f>
        <v>0</v>
      </c>
      <c r="BA19" s="195">
        <f t="shared" si="8"/>
        <v>0</v>
      </c>
      <c r="BB19" s="197">
        <f>PERSONNEL_INPUTS!$E19*BD19</f>
        <v>0</v>
      </c>
      <c r="BC19" s="187">
        <f>PERSONNEL_INPUTS!R19</f>
        <v>0</v>
      </c>
      <c r="BD19" s="217">
        <f>IF(PERSONNEL_INPUTS!$E19=0,0,(PERSONNEL_INPUTS!$R$43*PERSONNEL_INPUTS!$R19)/PERSONNEL_INPUTS!$E19)</f>
        <v>0</v>
      </c>
      <c r="BE19" s="195">
        <f t="shared" si="9"/>
        <v>0</v>
      </c>
      <c r="BF19" s="197">
        <f>PERSONNEL_INPUTS!$E19*BH19</f>
        <v>0</v>
      </c>
      <c r="BG19" s="187">
        <f>PERSONNEL_INPUTS!S19</f>
        <v>0</v>
      </c>
      <c r="BH19" s="217">
        <f>IF(PERSONNEL_INPUTS!$E19=0,0,(PERSONNEL_INPUTS!$S$43*PERSONNEL_INPUTS!$S19)/PERSONNEL_INPUTS!$E19)</f>
        <v>0</v>
      </c>
      <c r="BI19" s="195">
        <f t="shared" si="10"/>
        <v>0</v>
      </c>
      <c r="BJ19" s="197">
        <f>PERSONNEL_INPUTS!$E19*BL19</f>
        <v>0</v>
      </c>
      <c r="BK19" s="187">
        <f>PERSONNEL_INPUTS!T19</f>
        <v>0</v>
      </c>
      <c r="BL19" s="217">
        <f>IF(PERSONNEL_INPUTS!$E19=0,0,(PERSONNEL_INPUTS!$T$43*PERSONNEL_INPUTS!$T19)/PERSONNEL_INPUTS!$E19)</f>
        <v>0</v>
      </c>
      <c r="BM19" s="195">
        <f t="shared" si="11"/>
        <v>0</v>
      </c>
      <c r="BN19" s="197">
        <f>PERSONNEL_INPUTS!$E19*BP19</f>
        <v>0</v>
      </c>
      <c r="BO19" s="187">
        <f>PERSONNEL_INPUTS!U19</f>
        <v>0</v>
      </c>
      <c r="BP19" s="217">
        <f>IF(PERSONNEL_INPUTS!$E19=0,0,(PERSONNEL_INPUTS!$U$43*PERSONNEL_INPUTS!$U19)/PERSONNEL_INPUTS!$E19)</f>
        <v>0</v>
      </c>
      <c r="BQ19" s="195">
        <f t="shared" si="12"/>
        <v>0</v>
      </c>
      <c r="BR19" s="197">
        <f>PERSONNEL_INPUTS!$E19*BT19</f>
        <v>0</v>
      </c>
      <c r="BS19" s="187">
        <f>PERSONNEL_INPUTS!V19</f>
        <v>0</v>
      </c>
      <c r="BT19" s="217">
        <f>IF(PERSONNEL_INPUTS!$E19=0,0,(PERSONNEL_INPUTS!$V$43*PERSONNEL_INPUTS!$V19)/PERSONNEL_INPUTS!$E19)</f>
        <v>0</v>
      </c>
      <c r="BU19" s="195">
        <f t="shared" si="13"/>
        <v>0</v>
      </c>
      <c r="BV19" s="197">
        <f>PERSONNEL_INPUTS!$E19*BX19</f>
        <v>0</v>
      </c>
      <c r="BW19" s="187">
        <f>PERSONNEL_INPUTS!W19</f>
        <v>0</v>
      </c>
      <c r="BX19" s="217">
        <f>IF(PERSONNEL_INPUTS!$E19=0,0,(PERSONNEL_INPUTS!$W$43*PERSONNEL_INPUTS!$W19)/PERSONNEL_INPUTS!$E19)</f>
        <v>0</v>
      </c>
      <c r="BY19" s="195">
        <f t="shared" si="14"/>
        <v>0</v>
      </c>
      <c r="BZ19" s="197">
        <f>PERSONNEL_INPUTS!$E19*CB19</f>
        <v>0</v>
      </c>
      <c r="CA19" s="187">
        <f>PERSONNEL_INPUTS!X19</f>
        <v>0</v>
      </c>
      <c r="CB19" s="217">
        <f>IF(PERSONNEL_INPUTS!$E19=0,0,(PERSONNEL_INPUTS!$X$43*PERSONNEL_INPUTS!$X19)/PERSONNEL_INPUTS!$E19)</f>
        <v>0</v>
      </c>
      <c r="CC19" s="195">
        <f t="shared" si="15"/>
        <v>0</v>
      </c>
      <c r="CD19" s="197">
        <f>PERSONNEL_INPUTS!$E19*CF19</f>
        <v>0</v>
      </c>
      <c r="CE19" s="187">
        <f>PERSONNEL_INPUTS!Y19</f>
        <v>0</v>
      </c>
      <c r="CF19" s="217">
        <f>IF(PERSONNEL_INPUTS!$E19=0,0,(PERSONNEL_INPUTS!$Y$43*PERSONNEL_INPUTS!$Y19)/PERSONNEL_INPUTS!$E19)</f>
        <v>0</v>
      </c>
      <c r="CG19" s="195">
        <f t="shared" si="16"/>
        <v>0</v>
      </c>
      <c r="CH19" s="197">
        <f>PERSONNEL_INPUTS!$E19*CJ19</f>
        <v>0</v>
      </c>
      <c r="CI19" s="187">
        <f>PERSONNEL_INPUTS!Z19</f>
        <v>0</v>
      </c>
      <c r="CJ19" s="217">
        <f>IF(PERSONNEL_INPUTS!$E19=0,0,(PERSONNEL_INPUTS!$Z$43*PERSONNEL_INPUTS!$Z19)/PERSONNEL_INPUTS!$E19)</f>
        <v>0</v>
      </c>
      <c r="CK19" s="195">
        <f t="shared" si="17"/>
        <v>0</v>
      </c>
      <c r="CL19" s="197">
        <f>PERSONNEL_INPUTS!$E19*CN19</f>
        <v>0</v>
      </c>
      <c r="CM19" s="187">
        <f>PERSONNEL_INPUTS!AA19</f>
        <v>0</v>
      </c>
      <c r="CN19" s="217">
        <f>IF(PERSONNEL_INPUTS!$E19=0,0,(PERSONNEL_INPUTS!$AA$43*PERSONNEL_INPUTS!$AA19)/PERSONNEL_INPUTS!$E19)</f>
        <v>0</v>
      </c>
      <c r="CO19" s="195">
        <f t="shared" si="18"/>
        <v>0</v>
      </c>
      <c r="CP19" s="197">
        <f>PERSONNEL_INPUTS!$E19*CR19</f>
        <v>0</v>
      </c>
      <c r="CQ19" s="187">
        <f>PERSONNEL_INPUTS!AB19</f>
        <v>0</v>
      </c>
      <c r="CR19" s="217">
        <f>IF(PERSONNEL_INPUTS!$E19=0,0,(PERSONNEL_INPUTS!$AB$43*PERSONNEL_INPUTS!$AB19)/PERSONNEL_INPUTS!$E19)</f>
        <v>0</v>
      </c>
      <c r="CS19" s="195">
        <f t="shared" si="19"/>
        <v>0</v>
      </c>
      <c r="CT19" s="197">
        <f>PERSONNEL_INPUTS!$E19*CV19</f>
        <v>0</v>
      </c>
      <c r="CU19" s="187">
        <f>PERSONNEL_INPUTS!AC19</f>
        <v>0</v>
      </c>
      <c r="CV19" s="217">
        <f>IF(PERSONNEL_INPUTS!$E19=0,0,(PERSONNEL_INPUTS!$AC$43*PERSONNEL_INPUTS!$AC19)/PERSONNEL_INPUTS!$E19)</f>
        <v>0</v>
      </c>
      <c r="CW19" s="195">
        <f t="shared" si="20"/>
        <v>0</v>
      </c>
      <c r="CX19" s="197">
        <f>PERSONNEL_INPUTS!$E19*CZ19</f>
        <v>0</v>
      </c>
      <c r="CY19" s="187">
        <f>PERSONNEL_INPUTS!AD19</f>
        <v>0</v>
      </c>
      <c r="CZ19" s="217">
        <f>IF(PERSONNEL_INPUTS!$E19=0,0,(PERSONNEL_INPUTS!$AD$43*PERSONNEL_INPUTS!$AD19)/PERSONNEL_INPUTS!$E19)</f>
        <v>0</v>
      </c>
      <c r="DA19" s="195">
        <f t="shared" si="21"/>
        <v>0</v>
      </c>
      <c r="DB19" s="197">
        <f>PERSONNEL_INPUTS!$E19*DD19</f>
        <v>0</v>
      </c>
      <c r="DC19" s="187">
        <f>PERSONNEL_INPUTS!AE19</f>
        <v>0</v>
      </c>
      <c r="DD19" s="217">
        <f>IF(PERSONNEL_INPUTS!$E19=0,0,(PERSONNEL_INPUTS!$AE$43*PERSONNEL_INPUTS!$AE19)/PERSONNEL_INPUTS!$E19)</f>
        <v>0</v>
      </c>
      <c r="DE19" s="195">
        <f t="shared" si="22"/>
        <v>0</v>
      </c>
      <c r="DF19" s="197">
        <f>PERSONNEL_INPUTS!$E19*DH19</f>
        <v>0</v>
      </c>
      <c r="DG19" s="187">
        <f>PERSONNEL_INPUTS!AF19</f>
        <v>0</v>
      </c>
      <c r="DH19" s="217">
        <f>IF(PERSONNEL_INPUTS!$E19=0,0,(PERSONNEL_INPUTS!$AF$43*PERSONNEL_INPUTS!$AF19)/PERSONNEL_INPUTS!$E19)</f>
        <v>0</v>
      </c>
      <c r="DI19" s="195">
        <f t="shared" si="23"/>
        <v>0</v>
      </c>
      <c r="DJ19" s="218">
        <f>IF(PERSONNEL_INPUTS!$E19=0,0,(PERSONNEL_INPUTS!$AF$43*PERSONNEL_INPUTS!$AG19)/PERSONNEL_INPUTS!$E19)</f>
        <v>0</v>
      </c>
      <c r="DK19" s="195">
        <f t="shared" si="24"/>
        <v>0</v>
      </c>
      <c r="DL19" s="5"/>
    </row>
    <row r="20" spans="1:116" s="6" customFormat="1" ht="21" customHeight="1" x14ac:dyDescent="0.3">
      <c r="A20" s="212" t="str">
        <f>PERSONNEL_INPUTS!A20</f>
        <v>Enter Staff Title/Name</v>
      </c>
      <c r="B20" s="3">
        <f>PERSONNEL_INPUTS!B20</f>
        <v>0</v>
      </c>
      <c r="C20" s="213">
        <f>PERSONNEL_INPUTS!C20</f>
        <v>0</v>
      </c>
      <c r="D20" s="214">
        <f>PERSONNEL_INPUTS!D20</f>
        <v>0</v>
      </c>
      <c r="E20" s="195">
        <f>SUM(PERSONNEL_INPUTS!C20*PERSONNEL_INPUTS!D20)</f>
        <v>0</v>
      </c>
      <c r="F20" s="12">
        <f>SUM(PERSONNEL_INPUTS!C20,E20)</f>
        <v>0</v>
      </c>
      <c r="G20" s="215">
        <f>PERSONNEL_INPUTS!E20</f>
        <v>0</v>
      </c>
      <c r="H20" s="216">
        <f>IF(PERSONNEL_INPUTS!E20=0,0,(PERSONNEL_INPUTS!F20/PERSONNEL_INPUTS!E20))</f>
        <v>0</v>
      </c>
      <c r="I20" s="3">
        <f>PERSONNEL_INPUTS!F20</f>
        <v>0</v>
      </c>
      <c r="J20" s="196">
        <f>IF(PERSONNEL_INPUTS!$E20=0,0,(I20/PERSONNEL_INPUTS!$E20)*$F20)</f>
        <v>0</v>
      </c>
      <c r="K20" s="216">
        <f>IF(PERSONNEL_INPUTS!E20=0,0,(PERSONNEL_INPUTS!G20/PERSONNEL_INPUTS!E20))</f>
        <v>0</v>
      </c>
      <c r="L20" s="13">
        <f>PERSONNEL_INPUTS!G20</f>
        <v>0</v>
      </c>
      <c r="M20" s="196">
        <f>IF(PERSONNEL_INPUTS!$E20=0,0,(L20/PERSONNEL_INPUTS!$E20)*$F20)</f>
        <v>0</v>
      </c>
      <c r="N20" s="197">
        <f>PERSONNEL_INPUTS!$E20*P20</f>
        <v>0</v>
      </c>
      <c r="O20" s="187">
        <f>PERSONNEL_INPUTS!H20</f>
        <v>0</v>
      </c>
      <c r="P20" s="217">
        <f>IF(PERSONNEL_INPUTS!$E20=0,0,(PERSONNEL_INPUTS!$H$43*PERSONNEL_INPUTS!$H20)/PERSONNEL_INPUTS!$E20)</f>
        <v>0</v>
      </c>
      <c r="Q20" s="195">
        <f t="shared" si="25"/>
        <v>0</v>
      </c>
      <c r="R20" s="197">
        <f>PERSONNEL_INPUTS!$E20*T20</f>
        <v>0</v>
      </c>
      <c r="S20" s="187">
        <f>PERSONNEL_INPUTS!I20</f>
        <v>0</v>
      </c>
      <c r="T20" s="217">
        <f>IF(PERSONNEL_INPUTS!$E20=0,0,(PERSONNEL_INPUTS!$I$43*PERSONNEL_INPUTS!$I20)/PERSONNEL_INPUTS!$E20)</f>
        <v>0</v>
      </c>
      <c r="U20" s="195">
        <f t="shared" si="0"/>
        <v>0</v>
      </c>
      <c r="V20" s="197">
        <f>PERSONNEL_INPUTS!$E20*X20</f>
        <v>0</v>
      </c>
      <c r="W20" s="187">
        <f>PERSONNEL_INPUTS!J20</f>
        <v>0</v>
      </c>
      <c r="X20" s="217">
        <f>IF(PERSONNEL_INPUTS!$E20=0,0,(PERSONNEL_INPUTS!$J$43*PERSONNEL_INPUTS!$J20)/PERSONNEL_INPUTS!$E20)</f>
        <v>0</v>
      </c>
      <c r="Y20" s="195">
        <f t="shared" si="1"/>
        <v>0</v>
      </c>
      <c r="Z20" s="197">
        <f>PERSONNEL_INPUTS!$E20*AB20</f>
        <v>0</v>
      </c>
      <c r="AA20" s="187">
        <f>PERSONNEL_INPUTS!K20</f>
        <v>0</v>
      </c>
      <c r="AB20" s="217">
        <f>IF(PERSONNEL_INPUTS!$E20=0,0,(PERSONNEL_INPUTS!$K$43*PERSONNEL_INPUTS!$K20)/PERSONNEL_INPUTS!$E20)</f>
        <v>0</v>
      </c>
      <c r="AC20" s="195">
        <f t="shared" si="2"/>
        <v>0</v>
      </c>
      <c r="AD20" s="197">
        <f>PERSONNEL_INPUTS!$E20*AF20</f>
        <v>0</v>
      </c>
      <c r="AE20" s="187">
        <f>PERSONNEL_INPUTS!L20</f>
        <v>0</v>
      </c>
      <c r="AF20" s="217">
        <f>IF(PERSONNEL_INPUTS!$E20=0,0,(PERSONNEL_INPUTS!$L$43*PERSONNEL_INPUTS!$L20)/PERSONNEL_INPUTS!$E20)</f>
        <v>0</v>
      </c>
      <c r="AG20" s="195">
        <f t="shared" si="3"/>
        <v>0</v>
      </c>
      <c r="AH20" s="197">
        <f>PERSONNEL_INPUTS!$E20*AJ20</f>
        <v>0</v>
      </c>
      <c r="AI20" s="187">
        <f>PERSONNEL_INPUTS!M20</f>
        <v>0</v>
      </c>
      <c r="AJ20" s="217">
        <f>IF(PERSONNEL_INPUTS!$E20=0,0,(PERSONNEL_INPUTS!$M$43*PERSONNEL_INPUTS!$M20)/PERSONNEL_INPUTS!$E20)</f>
        <v>0</v>
      </c>
      <c r="AK20" s="195">
        <f t="shared" si="4"/>
        <v>0</v>
      </c>
      <c r="AL20" s="197">
        <f>PERSONNEL_INPUTS!$E20*AN20</f>
        <v>0</v>
      </c>
      <c r="AM20" s="187">
        <f>PERSONNEL_INPUTS!N20</f>
        <v>0</v>
      </c>
      <c r="AN20" s="217">
        <f>IF(PERSONNEL_INPUTS!$E20=0,0,(PERSONNEL_INPUTS!$N$43*PERSONNEL_INPUTS!$N20)/PERSONNEL_INPUTS!$E20)</f>
        <v>0</v>
      </c>
      <c r="AO20" s="195">
        <f t="shared" si="5"/>
        <v>0</v>
      </c>
      <c r="AP20" s="197">
        <f>PERSONNEL_INPUTS!$E20*AR20</f>
        <v>0</v>
      </c>
      <c r="AQ20" s="187">
        <f>PERSONNEL_INPUTS!O20</f>
        <v>0</v>
      </c>
      <c r="AR20" s="217">
        <f>IF(PERSONNEL_INPUTS!$E20=0,0,(PERSONNEL_INPUTS!$O$43*PERSONNEL_INPUTS!$O20)/PERSONNEL_INPUTS!$E20)</f>
        <v>0</v>
      </c>
      <c r="AS20" s="195">
        <f t="shared" si="6"/>
        <v>0</v>
      </c>
      <c r="AT20" s="197">
        <f>PERSONNEL_INPUTS!$E20*AV20</f>
        <v>0</v>
      </c>
      <c r="AU20" s="187">
        <f>PERSONNEL_INPUTS!P20</f>
        <v>0</v>
      </c>
      <c r="AV20" s="217">
        <f>IF(PERSONNEL_INPUTS!$E20=0,0,(PERSONNEL_INPUTS!$P$43*PERSONNEL_INPUTS!$P20)/PERSONNEL_INPUTS!$E20)</f>
        <v>0</v>
      </c>
      <c r="AW20" s="195">
        <f t="shared" si="7"/>
        <v>0</v>
      </c>
      <c r="AX20" s="197">
        <f>PERSONNEL_INPUTS!$E20*AZ20</f>
        <v>0</v>
      </c>
      <c r="AY20" s="187">
        <f>PERSONNEL_INPUTS!Q20</f>
        <v>0</v>
      </c>
      <c r="AZ20" s="217">
        <f>IF(PERSONNEL_INPUTS!$E20=0,0,(PERSONNEL_INPUTS!$Q$43*PERSONNEL_INPUTS!$Q20)/PERSONNEL_INPUTS!$E20)</f>
        <v>0</v>
      </c>
      <c r="BA20" s="195">
        <f t="shared" si="8"/>
        <v>0</v>
      </c>
      <c r="BB20" s="197">
        <f>PERSONNEL_INPUTS!$E20*BD20</f>
        <v>0</v>
      </c>
      <c r="BC20" s="187">
        <f>PERSONNEL_INPUTS!R20</f>
        <v>0</v>
      </c>
      <c r="BD20" s="217">
        <f>IF(PERSONNEL_INPUTS!$E20=0,0,(PERSONNEL_INPUTS!$R$43*PERSONNEL_INPUTS!$R20)/PERSONNEL_INPUTS!$E20)</f>
        <v>0</v>
      </c>
      <c r="BE20" s="195">
        <f t="shared" si="9"/>
        <v>0</v>
      </c>
      <c r="BF20" s="197">
        <f>PERSONNEL_INPUTS!$E20*BH20</f>
        <v>0</v>
      </c>
      <c r="BG20" s="187">
        <f>PERSONNEL_INPUTS!S20</f>
        <v>0</v>
      </c>
      <c r="BH20" s="217">
        <f>IF(PERSONNEL_INPUTS!$E20=0,0,(PERSONNEL_INPUTS!$S$43*PERSONNEL_INPUTS!$S20)/PERSONNEL_INPUTS!$E20)</f>
        <v>0</v>
      </c>
      <c r="BI20" s="195">
        <f t="shared" si="10"/>
        <v>0</v>
      </c>
      <c r="BJ20" s="197">
        <f>PERSONNEL_INPUTS!$E20*BL20</f>
        <v>0</v>
      </c>
      <c r="BK20" s="187">
        <f>PERSONNEL_INPUTS!T20</f>
        <v>0</v>
      </c>
      <c r="BL20" s="217">
        <f>IF(PERSONNEL_INPUTS!$E20=0,0,(PERSONNEL_INPUTS!$T$43*PERSONNEL_INPUTS!$T20)/PERSONNEL_INPUTS!$E20)</f>
        <v>0</v>
      </c>
      <c r="BM20" s="195">
        <f t="shared" si="11"/>
        <v>0</v>
      </c>
      <c r="BN20" s="197">
        <f>PERSONNEL_INPUTS!$E20*BP20</f>
        <v>0</v>
      </c>
      <c r="BO20" s="187">
        <f>PERSONNEL_INPUTS!U20</f>
        <v>0</v>
      </c>
      <c r="BP20" s="217">
        <f>IF(PERSONNEL_INPUTS!$E20=0,0,(PERSONNEL_INPUTS!$U$43*PERSONNEL_INPUTS!$U20)/PERSONNEL_INPUTS!$E20)</f>
        <v>0</v>
      </c>
      <c r="BQ20" s="195">
        <f t="shared" si="12"/>
        <v>0</v>
      </c>
      <c r="BR20" s="197">
        <f>PERSONNEL_INPUTS!$E20*BT20</f>
        <v>0</v>
      </c>
      <c r="BS20" s="187">
        <f>PERSONNEL_INPUTS!V20</f>
        <v>0</v>
      </c>
      <c r="BT20" s="217">
        <f>IF(PERSONNEL_INPUTS!$E20=0,0,(PERSONNEL_INPUTS!$V$43*PERSONNEL_INPUTS!$V20)/PERSONNEL_INPUTS!$E20)</f>
        <v>0</v>
      </c>
      <c r="BU20" s="195">
        <f t="shared" si="13"/>
        <v>0</v>
      </c>
      <c r="BV20" s="197">
        <f>PERSONNEL_INPUTS!$E20*BX20</f>
        <v>0</v>
      </c>
      <c r="BW20" s="187">
        <f>PERSONNEL_INPUTS!W20</f>
        <v>0</v>
      </c>
      <c r="BX20" s="217">
        <f>IF(PERSONNEL_INPUTS!$E20=0,0,(PERSONNEL_INPUTS!$W$43*PERSONNEL_INPUTS!$W20)/PERSONNEL_INPUTS!$E20)</f>
        <v>0</v>
      </c>
      <c r="BY20" s="195">
        <f t="shared" si="14"/>
        <v>0</v>
      </c>
      <c r="BZ20" s="197">
        <f>PERSONNEL_INPUTS!$E20*CB20</f>
        <v>0</v>
      </c>
      <c r="CA20" s="187">
        <f>PERSONNEL_INPUTS!X20</f>
        <v>0</v>
      </c>
      <c r="CB20" s="217">
        <f>IF(PERSONNEL_INPUTS!$E20=0,0,(PERSONNEL_INPUTS!$X$43*PERSONNEL_INPUTS!$X20)/PERSONNEL_INPUTS!$E20)</f>
        <v>0</v>
      </c>
      <c r="CC20" s="195">
        <f t="shared" si="15"/>
        <v>0</v>
      </c>
      <c r="CD20" s="197">
        <f>PERSONNEL_INPUTS!$E20*CF20</f>
        <v>0</v>
      </c>
      <c r="CE20" s="187">
        <f>PERSONNEL_INPUTS!Y20</f>
        <v>0</v>
      </c>
      <c r="CF20" s="217">
        <f>IF(PERSONNEL_INPUTS!$E20=0,0,(PERSONNEL_INPUTS!$Y$43*PERSONNEL_INPUTS!$Y20)/PERSONNEL_INPUTS!$E20)</f>
        <v>0</v>
      </c>
      <c r="CG20" s="195">
        <f t="shared" si="16"/>
        <v>0</v>
      </c>
      <c r="CH20" s="197">
        <f>PERSONNEL_INPUTS!$E20*CJ20</f>
        <v>0</v>
      </c>
      <c r="CI20" s="187">
        <f>PERSONNEL_INPUTS!Z20</f>
        <v>0</v>
      </c>
      <c r="CJ20" s="217">
        <f>IF(PERSONNEL_INPUTS!$E20=0,0,(PERSONNEL_INPUTS!$Z$43*PERSONNEL_INPUTS!$Z20)/PERSONNEL_INPUTS!$E20)</f>
        <v>0</v>
      </c>
      <c r="CK20" s="195">
        <f t="shared" si="17"/>
        <v>0</v>
      </c>
      <c r="CL20" s="197">
        <f>PERSONNEL_INPUTS!$E20*CN20</f>
        <v>0</v>
      </c>
      <c r="CM20" s="187">
        <f>PERSONNEL_INPUTS!AA20</f>
        <v>0</v>
      </c>
      <c r="CN20" s="217">
        <f>IF(PERSONNEL_INPUTS!$E20=0,0,(PERSONNEL_INPUTS!$AA$43*PERSONNEL_INPUTS!$AA20)/PERSONNEL_INPUTS!$E20)</f>
        <v>0</v>
      </c>
      <c r="CO20" s="195">
        <f t="shared" si="18"/>
        <v>0</v>
      </c>
      <c r="CP20" s="197">
        <f>PERSONNEL_INPUTS!$E20*CR20</f>
        <v>0</v>
      </c>
      <c r="CQ20" s="187">
        <f>PERSONNEL_INPUTS!AB20</f>
        <v>0</v>
      </c>
      <c r="CR20" s="217">
        <f>IF(PERSONNEL_INPUTS!$E20=0,0,(PERSONNEL_INPUTS!$AB$43*PERSONNEL_INPUTS!$AB20)/PERSONNEL_INPUTS!$E20)</f>
        <v>0</v>
      </c>
      <c r="CS20" s="195">
        <f t="shared" si="19"/>
        <v>0</v>
      </c>
      <c r="CT20" s="197">
        <f>PERSONNEL_INPUTS!$E20*CV20</f>
        <v>0</v>
      </c>
      <c r="CU20" s="187">
        <f>PERSONNEL_INPUTS!AC20</f>
        <v>0</v>
      </c>
      <c r="CV20" s="217">
        <f>IF(PERSONNEL_INPUTS!$E20=0,0,(PERSONNEL_INPUTS!$AC$43*PERSONNEL_INPUTS!$AC20)/PERSONNEL_INPUTS!$E20)</f>
        <v>0</v>
      </c>
      <c r="CW20" s="195">
        <f t="shared" si="20"/>
        <v>0</v>
      </c>
      <c r="CX20" s="197">
        <f>PERSONNEL_INPUTS!$E20*CZ20</f>
        <v>0</v>
      </c>
      <c r="CY20" s="187">
        <f>PERSONNEL_INPUTS!AD20</f>
        <v>0</v>
      </c>
      <c r="CZ20" s="217">
        <f>IF(PERSONNEL_INPUTS!$E20=0,0,(PERSONNEL_INPUTS!$AD$43*PERSONNEL_INPUTS!$AD20)/PERSONNEL_INPUTS!$E20)</f>
        <v>0</v>
      </c>
      <c r="DA20" s="195">
        <f t="shared" si="21"/>
        <v>0</v>
      </c>
      <c r="DB20" s="197">
        <f>PERSONNEL_INPUTS!$E20*DD20</f>
        <v>0</v>
      </c>
      <c r="DC20" s="187">
        <f>PERSONNEL_INPUTS!AE20</f>
        <v>0</v>
      </c>
      <c r="DD20" s="217">
        <f>IF(PERSONNEL_INPUTS!$E20=0,0,(PERSONNEL_INPUTS!$AE$43*PERSONNEL_INPUTS!$AE20)/PERSONNEL_INPUTS!$E20)</f>
        <v>0</v>
      </c>
      <c r="DE20" s="195">
        <f t="shared" si="22"/>
        <v>0</v>
      </c>
      <c r="DF20" s="197">
        <f>PERSONNEL_INPUTS!$E20*DH20</f>
        <v>0</v>
      </c>
      <c r="DG20" s="187">
        <f>PERSONNEL_INPUTS!AF20</f>
        <v>0</v>
      </c>
      <c r="DH20" s="217">
        <f>IF(PERSONNEL_INPUTS!$E20=0,0,(PERSONNEL_INPUTS!$AF$43*PERSONNEL_INPUTS!$AF20)/PERSONNEL_INPUTS!$E20)</f>
        <v>0</v>
      </c>
      <c r="DI20" s="195">
        <f t="shared" si="23"/>
        <v>0</v>
      </c>
      <c r="DJ20" s="218">
        <f>IF(PERSONNEL_INPUTS!$E20=0,0,(PERSONNEL_INPUTS!$AF$43*PERSONNEL_INPUTS!$AG20)/PERSONNEL_INPUTS!$E20)</f>
        <v>0</v>
      </c>
      <c r="DK20" s="195">
        <f t="shared" si="24"/>
        <v>0</v>
      </c>
      <c r="DL20" s="5"/>
    </row>
    <row r="21" spans="1:116" s="6" customFormat="1" ht="21" customHeight="1" x14ac:dyDescent="0.3">
      <c r="A21" s="212" t="str">
        <f>PERSONNEL_INPUTS!A21</f>
        <v>Enter Staff Title/Name</v>
      </c>
      <c r="B21" s="3">
        <f>PERSONNEL_INPUTS!B21</f>
        <v>0</v>
      </c>
      <c r="C21" s="213">
        <f>PERSONNEL_INPUTS!C21</f>
        <v>0</v>
      </c>
      <c r="D21" s="214">
        <f>PERSONNEL_INPUTS!D21</f>
        <v>0</v>
      </c>
      <c r="E21" s="195">
        <f>SUM(PERSONNEL_INPUTS!C21*PERSONNEL_INPUTS!D21)</f>
        <v>0</v>
      </c>
      <c r="F21" s="12">
        <f>SUM(PERSONNEL_INPUTS!C21,E21)</f>
        <v>0</v>
      </c>
      <c r="G21" s="215">
        <f>PERSONNEL_INPUTS!E21</f>
        <v>0</v>
      </c>
      <c r="H21" s="216">
        <f>IF(PERSONNEL_INPUTS!E21=0,0,(PERSONNEL_INPUTS!F21/PERSONNEL_INPUTS!E21))</f>
        <v>0</v>
      </c>
      <c r="I21" s="3">
        <f>PERSONNEL_INPUTS!F21</f>
        <v>0</v>
      </c>
      <c r="J21" s="196">
        <f>IF(PERSONNEL_INPUTS!$E21=0,0,(I21/PERSONNEL_INPUTS!$E21)*$F21)</f>
        <v>0</v>
      </c>
      <c r="K21" s="216">
        <f>IF(PERSONNEL_INPUTS!E21=0,0,(PERSONNEL_INPUTS!G21/PERSONNEL_INPUTS!E21))</f>
        <v>0</v>
      </c>
      <c r="L21" s="13">
        <f>PERSONNEL_INPUTS!G21</f>
        <v>0</v>
      </c>
      <c r="M21" s="196">
        <f>IF(PERSONNEL_INPUTS!$E21=0,0,(L21/PERSONNEL_INPUTS!$E21)*$F21)</f>
        <v>0</v>
      </c>
      <c r="N21" s="197">
        <f>PERSONNEL_INPUTS!$E21*P21</f>
        <v>0</v>
      </c>
      <c r="O21" s="187">
        <f>PERSONNEL_INPUTS!H21</f>
        <v>0</v>
      </c>
      <c r="P21" s="217">
        <f>IF(PERSONNEL_INPUTS!$E21=0,0,(PERSONNEL_INPUTS!$H$43*PERSONNEL_INPUTS!$H21)/PERSONNEL_INPUTS!$E21)</f>
        <v>0</v>
      </c>
      <c r="Q21" s="195">
        <f t="shared" si="25"/>
        <v>0</v>
      </c>
      <c r="R21" s="197">
        <f>PERSONNEL_INPUTS!$E21*T21</f>
        <v>0</v>
      </c>
      <c r="S21" s="187">
        <f>PERSONNEL_INPUTS!I21</f>
        <v>0</v>
      </c>
      <c r="T21" s="217">
        <f>IF(PERSONNEL_INPUTS!$E21=0,0,(PERSONNEL_INPUTS!$I$43*PERSONNEL_INPUTS!$I21)/PERSONNEL_INPUTS!$E21)</f>
        <v>0</v>
      </c>
      <c r="U21" s="195">
        <f t="shared" si="0"/>
        <v>0</v>
      </c>
      <c r="V21" s="197">
        <f>PERSONNEL_INPUTS!$E21*X21</f>
        <v>0</v>
      </c>
      <c r="W21" s="187">
        <f>PERSONNEL_INPUTS!J21</f>
        <v>0</v>
      </c>
      <c r="X21" s="217">
        <f>IF(PERSONNEL_INPUTS!$E21=0,0,(PERSONNEL_INPUTS!$J$43*PERSONNEL_INPUTS!$J21)/PERSONNEL_INPUTS!$E21)</f>
        <v>0</v>
      </c>
      <c r="Y21" s="195">
        <f t="shared" si="1"/>
        <v>0</v>
      </c>
      <c r="Z21" s="197">
        <f>PERSONNEL_INPUTS!$E21*AB21</f>
        <v>0</v>
      </c>
      <c r="AA21" s="187">
        <f>PERSONNEL_INPUTS!K21</f>
        <v>0</v>
      </c>
      <c r="AB21" s="217">
        <f>IF(PERSONNEL_INPUTS!$E21=0,0,(PERSONNEL_INPUTS!$K$43*PERSONNEL_INPUTS!$K21)/PERSONNEL_INPUTS!$E21)</f>
        <v>0</v>
      </c>
      <c r="AC21" s="195">
        <f t="shared" si="2"/>
        <v>0</v>
      </c>
      <c r="AD21" s="197">
        <f>PERSONNEL_INPUTS!$E21*AF21</f>
        <v>0</v>
      </c>
      <c r="AE21" s="187">
        <f>PERSONNEL_INPUTS!L21</f>
        <v>0</v>
      </c>
      <c r="AF21" s="217">
        <f>IF(PERSONNEL_INPUTS!$E21=0,0,(PERSONNEL_INPUTS!$L$43*PERSONNEL_INPUTS!$L21)/PERSONNEL_INPUTS!$E21)</f>
        <v>0</v>
      </c>
      <c r="AG21" s="195">
        <f t="shared" si="3"/>
        <v>0</v>
      </c>
      <c r="AH21" s="197">
        <f>PERSONNEL_INPUTS!$E21*AJ21</f>
        <v>0</v>
      </c>
      <c r="AI21" s="187">
        <f>PERSONNEL_INPUTS!M21</f>
        <v>0</v>
      </c>
      <c r="AJ21" s="217">
        <f>IF(PERSONNEL_INPUTS!$E21=0,0,(PERSONNEL_INPUTS!$M$43*PERSONNEL_INPUTS!$M21)/PERSONNEL_INPUTS!$E21)</f>
        <v>0</v>
      </c>
      <c r="AK21" s="195">
        <f t="shared" si="4"/>
        <v>0</v>
      </c>
      <c r="AL21" s="197">
        <f>PERSONNEL_INPUTS!$E21*AN21</f>
        <v>0</v>
      </c>
      <c r="AM21" s="187">
        <f>PERSONNEL_INPUTS!N21</f>
        <v>0</v>
      </c>
      <c r="AN21" s="217">
        <f>IF(PERSONNEL_INPUTS!$E21=0,0,(PERSONNEL_INPUTS!$N$43*PERSONNEL_INPUTS!$N21)/PERSONNEL_INPUTS!$E21)</f>
        <v>0</v>
      </c>
      <c r="AO21" s="195">
        <f t="shared" si="5"/>
        <v>0</v>
      </c>
      <c r="AP21" s="197">
        <f>PERSONNEL_INPUTS!$E21*AR21</f>
        <v>0</v>
      </c>
      <c r="AQ21" s="187">
        <f>PERSONNEL_INPUTS!O21</f>
        <v>0</v>
      </c>
      <c r="AR21" s="217">
        <f>IF(PERSONNEL_INPUTS!$E21=0,0,(PERSONNEL_INPUTS!$O$43*PERSONNEL_INPUTS!$O21)/PERSONNEL_INPUTS!$E21)</f>
        <v>0</v>
      </c>
      <c r="AS21" s="195">
        <f t="shared" si="6"/>
        <v>0</v>
      </c>
      <c r="AT21" s="197">
        <f>PERSONNEL_INPUTS!$E21*AV21</f>
        <v>0</v>
      </c>
      <c r="AU21" s="187">
        <f>PERSONNEL_INPUTS!P21</f>
        <v>0</v>
      </c>
      <c r="AV21" s="217">
        <f>IF(PERSONNEL_INPUTS!$E21=0,0,(PERSONNEL_INPUTS!$P$43*PERSONNEL_INPUTS!$P21)/PERSONNEL_INPUTS!$E21)</f>
        <v>0</v>
      </c>
      <c r="AW21" s="195">
        <f t="shared" si="7"/>
        <v>0</v>
      </c>
      <c r="AX21" s="197">
        <f>PERSONNEL_INPUTS!$E21*AZ21</f>
        <v>0</v>
      </c>
      <c r="AY21" s="187">
        <f>PERSONNEL_INPUTS!Q21</f>
        <v>0</v>
      </c>
      <c r="AZ21" s="217">
        <f>IF(PERSONNEL_INPUTS!$E21=0,0,(PERSONNEL_INPUTS!$Q$43*PERSONNEL_INPUTS!$Q21)/PERSONNEL_INPUTS!$E21)</f>
        <v>0</v>
      </c>
      <c r="BA21" s="195">
        <f t="shared" si="8"/>
        <v>0</v>
      </c>
      <c r="BB21" s="197">
        <f>PERSONNEL_INPUTS!$E21*BD21</f>
        <v>0</v>
      </c>
      <c r="BC21" s="187">
        <f>PERSONNEL_INPUTS!R21</f>
        <v>0</v>
      </c>
      <c r="BD21" s="217">
        <f>IF(PERSONNEL_INPUTS!$E21=0,0,(PERSONNEL_INPUTS!$R$43*PERSONNEL_INPUTS!$R21)/PERSONNEL_INPUTS!$E21)</f>
        <v>0</v>
      </c>
      <c r="BE21" s="195">
        <f t="shared" si="9"/>
        <v>0</v>
      </c>
      <c r="BF21" s="197">
        <f>PERSONNEL_INPUTS!$E21*BH21</f>
        <v>0</v>
      </c>
      <c r="BG21" s="187">
        <f>PERSONNEL_INPUTS!S21</f>
        <v>0</v>
      </c>
      <c r="BH21" s="217">
        <f>IF(PERSONNEL_INPUTS!$E21=0,0,(PERSONNEL_INPUTS!$S$43*PERSONNEL_INPUTS!$S21)/PERSONNEL_INPUTS!$E21)</f>
        <v>0</v>
      </c>
      <c r="BI21" s="195">
        <f t="shared" si="10"/>
        <v>0</v>
      </c>
      <c r="BJ21" s="197">
        <f>PERSONNEL_INPUTS!$E21*BL21</f>
        <v>0</v>
      </c>
      <c r="BK21" s="187">
        <f>PERSONNEL_INPUTS!T21</f>
        <v>0</v>
      </c>
      <c r="BL21" s="217">
        <f>IF(PERSONNEL_INPUTS!$E21=0,0,(PERSONNEL_INPUTS!$T$43*PERSONNEL_INPUTS!$T21)/PERSONNEL_INPUTS!$E21)</f>
        <v>0</v>
      </c>
      <c r="BM21" s="195">
        <f t="shared" si="11"/>
        <v>0</v>
      </c>
      <c r="BN21" s="197">
        <f>PERSONNEL_INPUTS!$E21*BP21</f>
        <v>0</v>
      </c>
      <c r="BO21" s="187">
        <f>PERSONNEL_INPUTS!U21</f>
        <v>0</v>
      </c>
      <c r="BP21" s="217">
        <f>IF(PERSONNEL_INPUTS!$E21=0,0,(PERSONNEL_INPUTS!$U$43*PERSONNEL_INPUTS!$U21)/PERSONNEL_INPUTS!$E21)</f>
        <v>0</v>
      </c>
      <c r="BQ21" s="195">
        <f t="shared" si="12"/>
        <v>0</v>
      </c>
      <c r="BR21" s="197">
        <f>PERSONNEL_INPUTS!$E21*BT21</f>
        <v>0</v>
      </c>
      <c r="BS21" s="187">
        <f>PERSONNEL_INPUTS!V21</f>
        <v>0</v>
      </c>
      <c r="BT21" s="217">
        <f>IF(PERSONNEL_INPUTS!$E21=0,0,(PERSONNEL_INPUTS!$V$43*PERSONNEL_INPUTS!$V21)/PERSONNEL_INPUTS!$E21)</f>
        <v>0</v>
      </c>
      <c r="BU21" s="195">
        <f t="shared" si="13"/>
        <v>0</v>
      </c>
      <c r="BV21" s="197">
        <f>PERSONNEL_INPUTS!$E21*BX21</f>
        <v>0</v>
      </c>
      <c r="BW21" s="187">
        <f>PERSONNEL_INPUTS!W21</f>
        <v>0</v>
      </c>
      <c r="BX21" s="217">
        <f>IF(PERSONNEL_INPUTS!$E21=0,0,(PERSONNEL_INPUTS!$W$43*PERSONNEL_INPUTS!$W21)/PERSONNEL_INPUTS!$E21)</f>
        <v>0</v>
      </c>
      <c r="BY21" s="195">
        <f t="shared" si="14"/>
        <v>0</v>
      </c>
      <c r="BZ21" s="197">
        <f>PERSONNEL_INPUTS!$E21*CB21</f>
        <v>0</v>
      </c>
      <c r="CA21" s="187">
        <f>PERSONNEL_INPUTS!X21</f>
        <v>0</v>
      </c>
      <c r="CB21" s="217">
        <f>IF(PERSONNEL_INPUTS!$E21=0,0,(PERSONNEL_INPUTS!$X$43*PERSONNEL_INPUTS!$X21)/PERSONNEL_INPUTS!$E21)</f>
        <v>0</v>
      </c>
      <c r="CC21" s="195">
        <f t="shared" si="15"/>
        <v>0</v>
      </c>
      <c r="CD21" s="197">
        <f>PERSONNEL_INPUTS!$E21*CF21</f>
        <v>0</v>
      </c>
      <c r="CE21" s="187">
        <f>PERSONNEL_INPUTS!Y21</f>
        <v>0</v>
      </c>
      <c r="CF21" s="217">
        <f>IF(PERSONNEL_INPUTS!$E21=0,0,(PERSONNEL_INPUTS!$Y$43*PERSONNEL_INPUTS!$Y21)/PERSONNEL_INPUTS!$E21)</f>
        <v>0</v>
      </c>
      <c r="CG21" s="195">
        <f t="shared" si="16"/>
        <v>0</v>
      </c>
      <c r="CH21" s="197">
        <f>PERSONNEL_INPUTS!$E21*CJ21</f>
        <v>0</v>
      </c>
      <c r="CI21" s="187">
        <f>PERSONNEL_INPUTS!Z21</f>
        <v>0</v>
      </c>
      <c r="CJ21" s="217">
        <f>IF(PERSONNEL_INPUTS!$E21=0,0,(PERSONNEL_INPUTS!$Z$43*PERSONNEL_INPUTS!$Z21)/PERSONNEL_INPUTS!$E21)</f>
        <v>0</v>
      </c>
      <c r="CK21" s="195">
        <f t="shared" si="17"/>
        <v>0</v>
      </c>
      <c r="CL21" s="197">
        <f>PERSONNEL_INPUTS!$E21*CN21</f>
        <v>0</v>
      </c>
      <c r="CM21" s="187">
        <f>PERSONNEL_INPUTS!AA21</f>
        <v>0</v>
      </c>
      <c r="CN21" s="217">
        <f>IF(PERSONNEL_INPUTS!$E21=0,0,(PERSONNEL_INPUTS!$AA$43*PERSONNEL_INPUTS!$AA21)/PERSONNEL_INPUTS!$E21)</f>
        <v>0</v>
      </c>
      <c r="CO21" s="195">
        <f t="shared" si="18"/>
        <v>0</v>
      </c>
      <c r="CP21" s="197">
        <f>PERSONNEL_INPUTS!$E21*CR21</f>
        <v>0</v>
      </c>
      <c r="CQ21" s="187">
        <f>PERSONNEL_INPUTS!AB21</f>
        <v>0</v>
      </c>
      <c r="CR21" s="217">
        <f>IF(PERSONNEL_INPUTS!$E21=0,0,(PERSONNEL_INPUTS!$AB$43*PERSONNEL_INPUTS!$AB21)/PERSONNEL_INPUTS!$E21)</f>
        <v>0</v>
      </c>
      <c r="CS21" s="195">
        <f t="shared" si="19"/>
        <v>0</v>
      </c>
      <c r="CT21" s="197">
        <f>PERSONNEL_INPUTS!$E21*CV21</f>
        <v>0</v>
      </c>
      <c r="CU21" s="187">
        <f>PERSONNEL_INPUTS!AC21</f>
        <v>0</v>
      </c>
      <c r="CV21" s="217">
        <f>IF(PERSONNEL_INPUTS!$E21=0,0,(PERSONNEL_INPUTS!$AC$43*PERSONNEL_INPUTS!$AC21)/PERSONNEL_INPUTS!$E21)</f>
        <v>0</v>
      </c>
      <c r="CW21" s="195">
        <f t="shared" si="20"/>
        <v>0</v>
      </c>
      <c r="CX21" s="197">
        <f>PERSONNEL_INPUTS!$E21*CZ21</f>
        <v>0</v>
      </c>
      <c r="CY21" s="187">
        <f>PERSONNEL_INPUTS!AD21</f>
        <v>0</v>
      </c>
      <c r="CZ21" s="217">
        <f>IF(PERSONNEL_INPUTS!$E21=0,0,(PERSONNEL_INPUTS!$AD$43*PERSONNEL_INPUTS!$AD21)/PERSONNEL_INPUTS!$E21)</f>
        <v>0</v>
      </c>
      <c r="DA21" s="195">
        <f t="shared" si="21"/>
        <v>0</v>
      </c>
      <c r="DB21" s="197">
        <f>PERSONNEL_INPUTS!$E21*DD21</f>
        <v>0</v>
      </c>
      <c r="DC21" s="187">
        <f>PERSONNEL_INPUTS!AE21</f>
        <v>0</v>
      </c>
      <c r="DD21" s="217">
        <f>IF(PERSONNEL_INPUTS!$E21=0,0,(PERSONNEL_INPUTS!$AE$43*PERSONNEL_INPUTS!$AE21)/PERSONNEL_INPUTS!$E21)</f>
        <v>0</v>
      </c>
      <c r="DE21" s="195">
        <f t="shared" si="22"/>
        <v>0</v>
      </c>
      <c r="DF21" s="197">
        <f>PERSONNEL_INPUTS!$E21*DH21</f>
        <v>0</v>
      </c>
      <c r="DG21" s="187">
        <f>PERSONNEL_INPUTS!AF21</f>
        <v>0</v>
      </c>
      <c r="DH21" s="217">
        <f>IF(PERSONNEL_INPUTS!$E21=0,0,(PERSONNEL_INPUTS!$AF$43*PERSONNEL_INPUTS!$AF21)/PERSONNEL_INPUTS!$E21)</f>
        <v>0</v>
      </c>
      <c r="DI21" s="195">
        <f t="shared" si="23"/>
        <v>0</v>
      </c>
      <c r="DJ21" s="218">
        <f>IF(PERSONNEL_INPUTS!$E21=0,0,(PERSONNEL_INPUTS!$AF$43*PERSONNEL_INPUTS!$AG21)/PERSONNEL_INPUTS!$E21)</f>
        <v>0</v>
      </c>
      <c r="DK21" s="195">
        <f t="shared" si="24"/>
        <v>0</v>
      </c>
      <c r="DL21" s="5"/>
    </row>
    <row r="22" spans="1:116" s="6" customFormat="1" ht="18.75" x14ac:dyDescent="0.3">
      <c r="A22" s="212" t="str">
        <f>PERSONNEL_INPUTS!A22</f>
        <v>Enter Staff Title/Name</v>
      </c>
      <c r="B22" s="3">
        <f>PERSONNEL_INPUTS!B22</f>
        <v>0</v>
      </c>
      <c r="C22" s="213">
        <f>PERSONNEL_INPUTS!C22</f>
        <v>0</v>
      </c>
      <c r="D22" s="214">
        <f>PERSONNEL_INPUTS!D22</f>
        <v>0</v>
      </c>
      <c r="E22" s="195">
        <f>SUM(PERSONNEL_INPUTS!C22*PERSONNEL_INPUTS!D22)</f>
        <v>0</v>
      </c>
      <c r="F22" s="12">
        <f>SUM(PERSONNEL_INPUTS!C22,E22)</f>
        <v>0</v>
      </c>
      <c r="G22" s="215">
        <f>PERSONNEL_INPUTS!E22</f>
        <v>0</v>
      </c>
      <c r="H22" s="216">
        <f>IF(PERSONNEL_INPUTS!E22=0,0,(PERSONNEL_INPUTS!F22/PERSONNEL_INPUTS!E22))</f>
        <v>0</v>
      </c>
      <c r="I22" s="3">
        <f>PERSONNEL_INPUTS!F22</f>
        <v>0</v>
      </c>
      <c r="J22" s="196">
        <f>IF(PERSONNEL_INPUTS!$E22=0,0,(I22/PERSONNEL_INPUTS!$E22)*$F22)</f>
        <v>0</v>
      </c>
      <c r="K22" s="216">
        <f>IF(PERSONNEL_INPUTS!E22=0,0,(PERSONNEL_INPUTS!G22/PERSONNEL_INPUTS!E22))</f>
        <v>0</v>
      </c>
      <c r="L22" s="13">
        <f>PERSONNEL_INPUTS!G22</f>
        <v>0</v>
      </c>
      <c r="M22" s="196">
        <f>IF(PERSONNEL_INPUTS!$E22=0,0,(L22/PERSONNEL_INPUTS!$E22)*$F22)</f>
        <v>0</v>
      </c>
      <c r="N22" s="197">
        <f>PERSONNEL_INPUTS!$E22*P22</f>
        <v>0</v>
      </c>
      <c r="O22" s="187">
        <f>PERSONNEL_INPUTS!H22</f>
        <v>0</v>
      </c>
      <c r="P22" s="217">
        <f>IF(PERSONNEL_INPUTS!$E22=0,0,(PERSONNEL_INPUTS!$H$43*PERSONNEL_INPUTS!$H22)/PERSONNEL_INPUTS!$E22)</f>
        <v>0</v>
      </c>
      <c r="Q22" s="195">
        <f t="shared" si="25"/>
        <v>0</v>
      </c>
      <c r="R22" s="197">
        <f>PERSONNEL_INPUTS!$E22*T22</f>
        <v>0</v>
      </c>
      <c r="S22" s="187">
        <f>PERSONNEL_INPUTS!I22</f>
        <v>0</v>
      </c>
      <c r="T22" s="217">
        <f>IF(PERSONNEL_INPUTS!$E22=0,0,(PERSONNEL_INPUTS!$I$43*PERSONNEL_INPUTS!$I22)/PERSONNEL_INPUTS!$E22)</f>
        <v>0</v>
      </c>
      <c r="U22" s="195">
        <f t="shared" si="0"/>
        <v>0</v>
      </c>
      <c r="V22" s="197">
        <f>PERSONNEL_INPUTS!$E22*X22</f>
        <v>0</v>
      </c>
      <c r="W22" s="187">
        <f>PERSONNEL_INPUTS!J22</f>
        <v>0</v>
      </c>
      <c r="X22" s="217">
        <f>IF(PERSONNEL_INPUTS!$E22=0,0,(PERSONNEL_INPUTS!$J$43*PERSONNEL_INPUTS!$J22)/PERSONNEL_INPUTS!$E22)</f>
        <v>0</v>
      </c>
      <c r="Y22" s="195">
        <f t="shared" si="1"/>
        <v>0</v>
      </c>
      <c r="Z22" s="197">
        <f>PERSONNEL_INPUTS!$E22*AB22</f>
        <v>0</v>
      </c>
      <c r="AA22" s="187">
        <f>PERSONNEL_INPUTS!K22</f>
        <v>0</v>
      </c>
      <c r="AB22" s="217">
        <f>IF(PERSONNEL_INPUTS!$E22=0,0,(PERSONNEL_INPUTS!$K$43*PERSONNEL_INPUTS!$K22)/PERSONNEL_INPUTS!$E22)</f>
        <v>0</v>
      </c>
      <c r="AC22" s="195">
        <f t="shared" si="2"/>
        <v>0</v>
      </c>
      <c r="AD22" s="197">
        <f>PERSONNEL_INPUTS!$E22*AF22</f>
        <v>0</v>
      </c>
      <c r="AE22" s="187">
        <f>PERSONNEL_INPUTS!L22</f>
        <v>0</v>
      </c>
      <c r="AF22" s="217">
        <f>IF(PERSONNEL_INPUTS!$E22=0,0,(PERSONNEL_INPUTS!$L$43*PERSONNEL_INPUTS!$L22)/PERSONNEL_INPUTS!$E22)</f>
        <v>0</v>
      </c>
      <c r="AG22" s="195">
        <f t="shared" si="3"/>
        <v>0</v>
      </c>
      <c r="AH22" s="197">
        <f>PERSONNEL_INPUTS!$E22*AJ22</f>
        <v>0</v>
      </c>
      <c r="AI22" s="187">
        <f>PERSONNEL_INPUTS!M22</f>
        <v>0</v>
      </c>
      <c r="AJ22" s="217">
        <f>IF(PERSONNEL_INPUTS!$E22=0,0,(PERSONNEL_INPUTS!$M$43*PERSONNEL_INPUTS!$M22)/PERSONNEL_INPUTS!$E22)</f>
        <v>0</v>
      </c>
      <c r="AK22" s="195">
        <f t="shared" si="4"/>
        <v>0</v>
      </c>
      <c r="AL22" s="197">
        <f>PERSONNEL_INPUTS!$E22*AN22</f>
        <v>0</v>
      </c>
      <c r="AM22" s="187">
        <f>PERSONNEL_INPUTS!N22</f>
        <v>0</v>
      </c>
      <c r="AN22" s="217">
        <f>IF(PERSONNEL_INPUTS!$E22=0,0,(PERSONNEL_INPUTS!$N$43*PERSONNEL_INPUTS!$N22)/PERSONNEL_INPUTS!$E22)</f>
        <v>0</v>
      </c>
      <c r="AO22" s="195">
        <f t="shared" si="5"/>
        <v>0</v>
      </c>
      <c r="AP22" s="197">
        <f>PERSONNEL_INPUTS!$E22*AR22</f>
        <v>0</v>
      </c>
      <c r="AQ22" s="187">
        <f>PERSONNEL_INPUTS!O22</f>
        <v>0</v>
      </c>
      <c r="AR22" s="217">
        <f>IF(PERSONNEL_INPUTS!$E22=0,0,(PERSONNEL_INPUTS!$O$43*PERSONNEL_INPUTS!$O22)/PERSONNEL_INPUTS!$E22)</f>
        <v>0</v>
      </c>
      <c r="AS22" s="195">
        <f t="shared" si="6"/>
        <v>0</v>
      </c>
      <c r="AT22" s="197">
        <f>PERSONNEL_INPUTS!$E22*AV22</f>
        <v>0</v>
      </c>
      <c r="AU22" s="187">
        <f>PERSONNEL_INPUTS!P22</f>
        <v>0</v>
      </c>
      <c r="AV22" s="217">
        <f>IF(PERSONNEL_INPUTS!$E22=0,0,(PERSONNEL_INPUTS!$P$43*PERSONNEL_INPUTS!$P22)/PERSONNEL_INPUTS!$E22)</f>
        <v>0</v>
      </c>
      <c r="AW22" s="195">
        <f t="shared" si="7"/>
        <v>0</v>
      </c>
      <c r="AX22" s="197">
        <f>PERSONNEL_INPUTS!$E22*AZ22</f>
        <v>0</v>
      </c>
      <c r="AY22" s="187">
        <f>PERSONNEL_INPUTS!Q22</f>
        <v>0</v>
      </c>
      <c r="AZ22" s="217">
        <f>IF(PERSONNEL_INPUTS!$E22=0,0,(PERSONNEL_INPUTS!$Q$43*PERSONNEL_INPUTS!$Q22)/PERSONNEL_INPUTS!$E22)</f>
        <v>0</v>
      </c>
      <c r="BA22" s="195">
        <f t="shared" si="8"/>
        <v>0</v>
      </c>
      <c r="BB22" s="197">
        <f>PERSONNEL_INPUTS!$E22*BD22</f>
        <v>0</v>
      </c>
      <c r="BC22" s="187">
        <f>PERSONNEL_INPUTS!R22</f>
        <v>0</v>
      </c>
      <c r="BD22" s="217">
        <f>IF(PERSONNEL_INPUTS!$E22=0,0,(PERSONNEL_INPUTS!$R$43*PERSONNEL_INPUTS!$R22)/PERSONNEL_INPUTS!$E22)</f>
        <v>0</v>
      </c>
      <c r="BE22" s="195">
        <f t="shared" si="9"/>
        <v>0</v>
      </c>
      <c r="BF22" s="197">
        <f>PERSONNEL_INPUTS!$E22*BH22</f>
        <v>0</v>
      </c>
      <c r="BG22" s="187">
        <f>PERSONNEL_INPUTS!S22</f>
        <v>0</v>
      </c>
      <c r="BH22" s="217">
        <f>IF(PERSONNEL_INPUTS!$E22=0,0,(PERSONNEL_INPUTS!$S$43*PERSONNEL_INPUTS!$S22)/PERSONNEL_INPUTS!$E22)</f>
        <v>0</v>
      </c>
      <c r="BI22" s="195">
        <f t="shared" si="10"/>
        <v>0</v>
      </c>
      <c r="BJ22" s="197">
        <f>PERSONNEL_INPUTS!$E22*BL22</f>
        <v>0</v>
      </c>
      <c r="BK22" s="187">
        <f>PERSONNEL_INPUTS!T22</f>
        <v>0</v>
      </c>
      <c r="BL22" s="217">
        <f>IF(PERSONNEL_INPUTS!$E22=0,0,(PERSONNEL_INPUTS!$T$43*PERSONNEL_INPUTS!$T22)/PERSONNEL_INPUTS!$E22)</f>
        <v>0</v>
      </c>
      <c r="BM22" s="195">
        <f t="shared" si="11"/>
        <v>0</v>
      </c>
      <c r="BN22" s="197">
        <f>PERSONNEL_INPUTS!$E22*BP22</f>
        <v>0</v>
      </c>
      <c r="BO22" s="187">
        <f>PERSONNEL_INPUTS!U22</f>
        <v>0</v>
      </c>
      <c r="BP22" s="217">
        <f>IF(PERSONNEL_INPUTS!$E22=0,0,(PERSONNEL_INPUTS!$U$43*PERSONNEL_INPUTS!$U22)/PERSONNEL_INPUTS!$E22)</f>
        <v>0</v>
      </c>
      <c r="BQ22" s="195">
        <f t="shared" si="12"/>
        <v>0</v>
      </c>
      <c r="BR22" s="197">
        <f>PERSONNEL_INPUTS!$E22*BT22</f>
        <v>0</v>
      </c>
      <c r="BS22" s="187">
        <f>PERSONNEL_INPUTS!V22</f>
        <v>0</v>
      </c>
      <c r="BT22" s="217">
        <f>IF(PERSONNEL_INPUTS!$E22=0,0,(PERSONNEL_INPUTS!$V$43*PERSONNEL_INPUTS!$V22)/PERSONNEL_INPUTS!$E22)</f>
        <v>0</v>
      </c>
      <c r="BU22" s="195">
        <f t="shared" si="13"/>
        <v>0</v>
      </c>
      <c r="BV22" s="197">
        <f>PERSONNEL_INPUTS!$E22*BX22</f>
        <v>0</v>
      </c>
      <c r="BW22" s="187">
        <f>PERSONNEL_INPUTS!W22</f>
        <v>0</v>
      </c>
      <c r="BX22" s="217">
        <f>IF(PERSONNEL_INPUTS!$E22=0,0,(PERSONNEL_INPUTS!$W$43*PERSONNEL_INPUTS!$W22)/PERSONNEL_INPUTS!$E22)</f>
        <v>0</v>
      </c>
      <c r="BY22" s="195">
        <f t="shared" si="14"/>
        <v>0</v>
      </c>
      <c r="BZ22" s="197">
        <f>PERSONNEL_INPUTS!$E22*CB22</f>
        <v>0</v>
      </c>
      <c r="CA22" s="187">
        <f>PERSONNEL_INPUTS!X22</f>
        <v>0</v>
      </c>
      <c r="CB22" s="217">
        <f>IF(PERSONNEL_INPUTS!$E22=0,0,(PERSONNEL_INPUTS!$X$43*PERSONNEL_INPUTS!$X22)/PERSONNEL_INPUTS!$E22)</f>
        <v>0</v>
      </c>
      <c r="CC22" s="195">
        <f t="shared" si="15"/>
        <v>0</v>
      </c>
      <c r="CD22" s="197">
        <f>PERSONNEL_INPUTS!$E22*CF22</f>
        <v>0</v>
      </c>
      <c r="CE22" s="187">
        <f>PERSONNEL_INPUTS!Y22</f>
        <v>0</v>
      </c>
      <c r="CF22" s="217">
        <f>IF(PERSONNEL_INPUTS!$E22=0,0,(PERSONNEL_INPUTS!$Y$43*PERSONNEL_INPUTS!$Y22)/PERSONNEL_INPUTS!$E22)</f>
        <v>0</v>
      </c>
      <c r="CG22" s="195">
        <f t="shared" si="16"/>
        <v>0</v>
      </c>
      <c r="CH22" s="197">
        <f>PERSONNEL_INPUTS!$E22*CJ22</f>
        <v>0</v>
      </c>
      <c r="CI22" s="187">
        <f>PERSONNEL_INPUTS!Z22</f>
        <v>0</v>
      </c>
      <c r="CJ22" s="217">
        <f>IF(PERSONNEL_INPUTS!$E22=0,0,(PERSONNEL_INPUTS!$Z$43*PERSONNEL_INPUTS!$Z22)/PERSONNEL_INPUTS!$E22)</f>
        <v>0</v>
      </c>
      <c r="CK22" s="195">
        <f t="shared" si="17"/>
        <v>0</v>
      </c>
      <c r="CL22" s="197">
        <f>PERSONNEL_INPUTS!$E22*CN22</f>
        <v>0</v>
      </c>
      <c r="CM22" s="187">
        <f>PERSONNEL_INPUTS!AA22</f>
        <v>0</v>
      </c>
      <c r="CN22" s="217">
        <f>IF(PERSONNEL_INPUTS!$E22=0,0,(PERSONNEL_INPUTS!$AA$43*PERSONNEL_INPUTS!$AA22)/PERSONNEL_INPUTS!$E22)</f>
        <v>0</v>
      </c>
      <c r="CO22" s="195">
        <f t="shared" si="18"/>
        <v>0</v>
      </c>
      <c r="CP22" s="197">
        <f>PERSONNEL_INPUTS!$E22*CR22</f>
        <v>0</v>
      </c>
      <c r="CQ22" s="187">
        <f>PERSONNEL_INPUTS!AB22</f>
        <v>0</v>
      </c>
      <c r="CR22" s="217">
        <f>IF(PERSONNEL_INPUTS!$E22=0,0,(PERSONNEL_INPUTS!$AB$43*PERSONNEL_INPUTS!$AB22)/PERSONNEL_INPUTS!$E22)</f>
        <v>0</v>
      </c>
      <c r="CS22" s="195">
        <f t="shared" si="19"/>
        <v>0</v>
      </c>
      <c r="CT22" s="197">
        <f>PERSONNEL_INPUTS!$E22*CV22</f>
        <v>0</v>
      </c>
      <c r="CU22" s="187">
        <f>PERSONNEL_INPUTS!AC22</f>
        <v>0</v>
      </c>
      <c r="CV22" s="217">
        <f>IF(PERSONNEL_INPUTS!$E22=0,0,(PERSONNEL_INPUTS!$AC$43*PERSONNEL_INPUTS!$AC22)/PERSONNEL_INPUTS!$E22)</f>
        <v>0</v>
      </c>
      <c r="CW22" s="195">
        <f t="shared" si="20"/>
        <v>0</v>
      </c>
      <c r="CX22" s="197">
        <f>PERSONNEL_INPUTS!$E22*CZ22</f>
        <v>0</v>
      </c>
      <c r="CY22" s="187">
        <f>PERSONNEL_INPUTS!AD22</f>
        <v>0</v>
      </c>
      <c r="CZ22" s="217">
        <f>IF(PERSONNEL_INPUTS!$E22=0,0,(PERSONNEL_INPUTS!$AD$43*PERSONNEL_INPUTS!$AD22)/PERSONNEL_INPUTS!$E22)</f>
        <v>0</v>
      </c>
      <c r="DA22" s="195">
        <f t="shared" si="21"/>
        <v>0</v>
      </c>
      <c r="DB22" s="197">
        <f>PERSONNEL_INPUTS!$E22*DD22</f>
        <v>0</v>
      </c>
      <c r="DC22" s="187">
        <f>PERSONNEL_INPUTS!AE22</f>
        <v>0</v>
      </c>
      <c r="DD22" s="217">
        <f>IF(PERSONNEL_INPUTS!$E22=0,0,(PERSONNEL_INPUTS!$AE$43*PERSONNEL_INPUTS!$AE22)/PERSONNEL_INPUTS!$E22)</f>
        <v>0</v>
      </c>
      <c r="DE22" s="195">
        <f t="shared" si="22"/>
        <v>0</v>
      </c>
      <c r="DF22" s="197">
        <f>PERSONNEL_INPUTS!$E22*DH22</f>
        <v>0</v>
      </c>
      <c r="DG22" s="187">
        <f>PERSONNEL_INPUTS!AF22</f>
        <v>0</v>
      </c>
      <c r="DH22" s="217">
        <f>IF(PERSONNEL_INPUTS!$E22=0,0,(PERSONNEL_INPUTS!$AF$43*PERSONNEL_INPUTS!$AF22)/PERSONNEL_INPUTS!$E22)</f>
        <v>0</v>
      </c>
      <c r="DI22" s="195">
        <f t="shared" si="23"/>
        <v>0</v>
      </c>
      <c r="DJ22" s="218">
        <f>IF(PERSONNEL_INPUTS!$E22=0,0,(PERSONNEL_INPUTS!$AF$43*PERSONNEL_INPUTS!$AG22)/PERSONNEL_INPUTS!$E22)</f>
        <v>0</v>
      </c>
      <c r="DK22" s="195">
        <f t="shared" si="24"/>
        <v>0</v>
      </c>
      <c r="DL22" s="5"/>
    </row>
    <row r="23" spans="1:116" s="6" customFormat="1" ht="18.75" x14ac:dyDescent="0.3">
      <c r="A23" s="212" t="str">
        <f>PERSONNEL_INPUTS!A23</f>
        <v>Enter Staff Title/Name</v>
      </c>
      <c r="B23" s="3">
        <f>PERSONNEL_INPUTS!B23</f>
        <v>0</v>
      </c>
      <c r="C23" s="213">
        <f>PERSONNEL_INPUTS!C23</f>
        <v>0</v>
      </c>
      <c r="D23" s="214">
        <f>PERSONNEL_INPUTS!D23</f>
        <v>0</v>
      </c>
      <c r="E23" s="195">
        <f>SUM(PERSONNEL_INPUTS!C23*PERSONNEL_INPUTS!D23)</f>
        <v>0</v>
      </c>
      <c r="F23" s="12">
        <f>SUM(PERSONNEL_INPUTS!C23,E23)</f>
        <v>0</v>
      </c>
      <c r="G23" s="215">
        <f>PERSONNEL_INPUTS!E23</f>
        <v>0</v>
      </c>
      <c r="H23" s="216">
        <f>IF(PERSONNEL_INPUTS!E23=0,0,(PERSONNEL_INPUTS!F23/PERSONNEL_INPUTS!E23))</f>
        <v>0</v>
      </c>
      <c r="I23" s="3">
        <f>PERSONNEL_INPUTS!F23</f>
        <v>0</v>
      </c>
      <c r="J23" s="196">
        <f>IF(PERSONNEL_INPUTS!$E23=0,0,(I23/PERSONNEL_INPUTS!$E23)*$F23)</f>
        <v>0</v>
      </c>
      <c r="K23" s="216">
        <f>IF(PERSONNEL_INPUTS!E23=0,0,(PERSONNEL_INPUTS!G23/PERSONNEL_INPUTS!E23))</f>
        <v>0</v>
      </c>
      <c r="L23" s="13">
        <f>PERSONNEL_INPUTS!G23</f>
        <v>0</v>
      </c>
      <c r="M23" s="196">
        <f>IF(PERSONNEL_INPUTS!$E23=0,0,(L23/PERSONNEL_INPUTS!$E23)*$F23)</f>
        <v>0</v>
      </c>
      <c r="N23" s="197">
        <f>PERSONNEL_INPUTS!$E23*P23</f>
        <v>0</v>
      </c>
      <c r="O23" s="187">
        <f>PERSONNEL_INPUTS!H23</f>
        <v>0</v>
      </c>
      <c r="P23" s="217">
        <f>IF(PERSONNEL_INPUTS!$E23=0,0,(PERSONNEL_INPUTS!$H$43*PERSONNEL_INPUTS!$H23)/PERSONNEL_INPUTS!$E23)</f>
        <v>0</v>
      </c>
      <c r="Q23" s="195">
        <f t="shared" si="25"/>
        <v>0</v>
      </c>
      <c r="R23" s="197">
        <f>PERSONNEL_INPUTS!$E23*T23</f>
        <v>0</v>
      </c>
      <c r="S23" s="187">
        <f>PERSONNEL_INPUTS!I23</f>
        <v>0</v>
      </c>
      <c r="T23" s="217">
        <f>IF(PERSONNEL_INPUTS!$E23=0,0,(PERSONNEL_INPUTS!$I$43*PERSONNEL_INPUTS!$I23)/PERSONNEL_INPUTS!$E23)</f>
        <v>0</v>
      </c>
      <c r="U23" s="195">
        <f t="shared" si="0"/>
        <v>0</v>
      </c>
      <c r="V23" s="197">
        <f>PERSONNEL_INPUTS!$E23*X23</f>
        <v>0</v>
      </c>
      <c r="W23" s="187">
        <f>PERSONNEL_INPUTS!J23</f>
        <v>0</v>
      </c>
      <c r="X23" s="217">
        <f>IF(PERSONNEL_INPUTS!$E23=0,0,(PERSONNEL_INPUTS!$J$43*PERSONNEL_INPUTS!$J23)/PERSONNEL_INPUTS!$E23)</f>
        <v>0</v>
      </c>
      <c r="Y23" s="195">
        <f t="shared" si="1"/>
        <v>0</v>
      </c>
      <c r="Z23" s="197">
        <f>PERSONNEL_INPUTS!$E23*AB23</f>
        <v>0</v>
      </c>
      <c r="AA23" s="187">
        <f>PERSONNEL_INPUTS!K23</f>
        <v>0</v>
      </c>
      <c r="AB23" s="217">
        <f>IF(PERSONNEL_INPUTS!$E23=0,0,(PERSONNEL_INPUTS!$K$43*PERSONNEL_INPUTS!$K23)/PERSONNEL_INPUTS!$E23)</f>
        <v>0</v>
      </c>
      <c r="AC23" s="195">
        <f t="shared" si="2"/>
        <v>0</v>
      </c>
      <c r="AD23" s="197">
        <f>PERSONNEL_INPUTS!$E23*AF23</f>
        <v>0</v>
      </c>
      <c r="AE23" s="187">
        <f>PERSONNEL_INPUTS!L23</f>
        <v>0</v>
      </c>
      <c r="AF23" s="217">
        <f>IF(PERSONNEL_INPUTS!$E23=0,0,(PERSONNEL_INPUTS!$L$43*PERSONNEL_INPUTS!$L23)/PERSONNEL_INPUTS!$E23)</f>
        <v>0</v>
      </c>
      <c r="AG23" s="195">
        <f t="shared" si="3"/>
        <v>0</v>
      </c>
      <c r="AH23" s="197">
        <f>PERSONNEL_INPUTS!$E23*AJ23</f>
        <v>0</v>
      </c>
      <c r="AI23" s="187">
        <f>PERSONNEL_INPUTS!M23</f>
        <v>0</v>
      </c>
      <c r="AJ23" s="217">
        <f>IF(PERSONNEL_INPUTS!$E23=0,0,(PERSONNEL_INPUTS!$M$43*PERSONNEL_INPUTS!$M23)/PERSONNEL_INPUTS!$E23)</f>
        <v>0</v>
      </c>
      <c r="AK23" s="195">
        <f t="shared" si="4"/>
        <v>0</v>
      </c>
      <c r="AL23" s="197">
        <f>PERSONNEL_INPUTS!$E23*AN23</f>
        <v>0</v>
      </c>
      <c r="AM23" s="187">
        <f>PERSONNEL_INPUTS!N23</f>
        <v>0</v>
      </c>
      <c r="AN23" s="217">
        <f>IF(PERSONNEL_INPUTS!$E23=0,0,(PERSONNEL_INPUTS!$N$43*PERSONNEL_INPUTS!$N23)/PERSONNEL_INPUTS!$E23)</f>
        <v>0</v>
      </c>
      <c r="AO23" s="195">
        <f t="shared" si="5"/>
        <v>0</v>
      </c>
      <c r="AP23" s="197">
        <f>PERSONNEL_INPUTS!$E23*AR23</f>
        <v>0</v>
      </c>
      <c r="AQ23" s="187">
        <f>PERSONNEL_INPUTS!O23</f>
        <v>0</v>
      </c>
      <c r="AR23" s="217">
        <f>IF(PERSONNEL_INPUTS!$E23=0,0,(PERSONNEL_INPUTS!$O$43*PERSONNEL_INPUTS!$O23)/PERSONNEL_INPUTS!$E23)</f>
        <v>0</v>
      </c>
      <c r="AS23" s="195">
        <f t="shared" si="6"/>
        <v>0</v>
      </c>
      <c r="AT23" s="197">
        <f>PERSONNEL_INPUTS!$E23*AV23</f>
        <v>0</v>
      </c>
      <c r="AU23" s="187">
        <f>PERSONNEL_INPUTS!P23</f>
        <v>0</v>
      </c>
      <c r="AV23" s="217">
        <f>IF(PERSONNEL_INPUTS!$E23=0,0,(PERSONNEL_INPUTS!$P$43*PERSONNEL_INPUTS!$P23)/PERSONNEL_INPUTS!$E23)</f>
        <v>0</v>
      </c>
      <c r="AW23" s="195">
        <f t="shared" si="7"/>
        <v>0</v>
      </c>
      <c r="AX23" s="197">
        <f>PERSONNEL_INPUTS!$E23*AZ23</f>
        <v>0</v>
      </c>
      <c r="AY23" s="187">
        <f>PERSONNEL_INPUTS!Q23</f>
        <v>0</v>
      </c>
      <c r="AZ23" s="217">
        <f>IF(PERSONNEL_INPUTS!$E23=0,0,(PERSONNEL_INPUTS!$Q$43*PERSONNEL_INPUTS!$Q23)/PERSONNEL_INPUTS!$E23)</f>
        <v>0</v>
      </c>
      <c r="BA23" s="195">
        <f t="shared" si="8"/>
        <v>0</v>
      </c>
      <c r="BB23" s="197">
        <f>PERSONNEL_INPUTS!$E23*BD23</f>
        <v>0</v>
      </c>
      <c r="BC23" s="187">
        <f>PERSONNEL_INPUTS!R23</f>
        <v>0</v>
      </c>
      <c r="BD23" s="217">
        <f>IF(PERSONNEL_INPUTS!$E23=0,0,(PERSONNEL_INPUTS!$R$43*PERSONNEL_INPUTS!$R23)/PERSONNEL_INPUTS!$E23)</f>
        <v>0</v>
      </c>
      <c r="BE23" s="195">
        <f t="shared" si="9"/>
        <v>0</v>
      </c>
      <c r="BF23" s="197">
        <f>PERSONNEL_INPUTS!$E23*BH23</f>
        <v>0</v>
      </c>
      <c r="BG23" s="187">
        <f>PERSONNEL_INPUTS!S23</f>
        <v>0</v>
      </c>
      <c r="BH23" s="217">
        <f>IF(PERSONNEL_INPUTS!$E23=0,0,(PERSONNEL_INPUTS!$S$43*PERSONNEL_INPUTS!$S23)/PERSONNEL_INPUTS!$E23)</f>
        <v>0</v>
      </c>
      <c r="BI23" s="195">
        <f t="shared" si="10"/>
        <v>0</v>
      </c>
      <c r="BJ23" s="197">
        <f>PERSONNEL_INPUTS!$E23*BL23</f>
        <v>0</v>
      </c>
      <c r="BK23" s="187">
        <f>PERSONNEL_INPUTS!T23</f>
        <v>0</v>
      </c>
      <c r="BL23" s="217">
        <f>IF(PERSONNEL_INPUTS!$E23=0,0,(PERSONNEL_INPUTS!$T$43*PERSONNEL_INPUTS!$T23)/PERSONNEL_INPUTS!$E23)</f>
        <v>0</v>
      </c>
      <c r="BM23" s="195">
        <f t="shared" si="11"/>
        <v>0</v>
      </c>
      <c r="BN23" s="197">
        <f>PERSONNEL_INPUTS!$E23*BP23</f>
        <v>0</v>
      </c>
      <c r="BO23" s="187">
        <f>PERSONNEL_INPUTS!U23</f>
        <v>0</v>
      </c>
      <c r="BP23" s="217">
        <f>IF(PERSONNEL_INPUTS!$E23=0,0,(PERSONNEL_INPUTS!$U$43*PERSONNEL_INPUTS!$U23)/PERSONNEL_INPUTS!$E23)</f>
        <v>0</v>
      </c>
      <c r="BQ23" s="195">
        <f t="shared" si="12"/>
        <v>0</v>
      </c>
      <c r="BR23" s="197">
        <f>PERSONNEL_INPUTS!$E23*BT23</f>
        <v>0</v>
      </c>
      <c r="BS23" s="187">
        <f>PERSONNEL_INPUTS!V23</f>
        <v>0</v>
      </c>
      <c r="BT23" s="217">
        <f>IF(PERSONNEL_INPUTS!$E23=0,0,(PERSONNEL_INPUTS!$V$43*PERSONNEL_INPUTS!$V23)/PERSONNEL_INPUTS!$E23)</f>
        <v>0</v>
      </c>
      <c r="BU23" s="195">
        <f t="shared" si="13"/>
        <v>0</v>
      </c>
      <c r="BV23" s="197">
        <f>PERSONNEL_INPUTS!$E23*BX23</f>
        <v>0</v>
      </c>
      <c r="BW23" s="187">
        <f>PERSONNEL_INPUTS!W23</f>
        <v>0</v>
      </c>
      <c r="BX23" s="217">
        <f>IF(PERSONNEL_INPUTS!$E23=0,0,(PERSONNEL_INPUTS!$W$43*PERSONNEL_INPUTS!$W23)/PERSONNEL_INPUTS!$E23)</f>
        <v>0</v>
      </c>
      <c r="BY23" s="195">
        <f t="shared" si="14"/>
        <v>0</v>
      </c>
      <c r="BZ23" s="197">
        <f>PERSONNEL_INPUTS!$E23*CB23</f>
        <v>0</v>
      </c>
      <c r="CA23" s="187">
        <f>PERSONNEL_INPUTS!X23</f>
        <v>0</v>
      </c>
      <c r="CB23" s="217">
        <f>IF(PERSONNEL_INPUTS!$E23=0,0,(PERSONNEL_INPUTS!$X$43*PERSONNEL_INPUTS!$X23)/PERSONNEL_INPUTS!$E23)</f>
        <v>0</v>
      </c>
      <c r="CC23" s="195">
        <f t="shared" si="15"/>
        <v>0</v>
      </c>
      <c r="CD23" s="197">
        <f>PERSONNEL_INPUTS!$E23*CF23</f>
        <v>0</v>
      </c>
      <c r="CE23" s="187">
        <f>PERSONNEL_INPUTS!Y23</f>
        <v>0</v>
      </c>
      <c r="CF23" s="217">
        <f>IF(PERSONNEL_INPUTS!$E23=0,0,(PERSONNEL_INPUTS!$Y$43*PERSONNEL_INPUTS!$Y23)/PERSONNEL_INPUTS!$E23)</f>
        <v>0</v>
      </c>
      <c r="CG23" s="195">
        <f t="shared" si="16"/>
        <v>0</v>
      </c>
      <c r="CH23" s="197">
        <f>PERSONNEL_INPUTS!$E23*CJ23</f>
        <v>0</v>
      </c>
      <c r="CI23" s="187">
        <f>PERSONNEL_INPUTS!Z23</f>
        <v>0</v>
      </c>
      <c r="CJ23" s="217">
        <f>IF(PERSONNEL_INPUTS!$E23=0,0,(PERSONNEL_INPUTS!$Z$43*PERSONNEL_INPUTS!$Z23)/PERSONNEL_INPUTS!$E23)</f>
        <v>0</v>
      </c>
      <c r="CK23" s="195">
        <f t="shared" si="17"/>
        <v>0</v>
      </c>
      <c r="CL23" s="197">
        <f>PERSONNEL_INPUTS!$E23*CN23</f>
        <v>0</v>
      </c>
      <c r="CM23" s="187">
        <f>PERSONNEL_INPUTS!AA23</f>
        <v>0</v>
      </c>
      <c r="CN23" s="217">
        <f>IF(PERSONNEL_INPUTS!$E23=0,0,(PERSONNEL_INPUTS!$AA$43*PERSONNEL_INPUTS!$AA23)/PERSONNEL_INPUTS!$E23)</f>
        <v>0</v>
      </c>
      <c r="CO23" s="195">
        <f t="shared" si="18"/>
        <v>0</v>
      </c>
      <c r="CP23" s="197">
        <f>PERSONNEL_INPUTS!$E23*CR23</f>
        <v>0</v>
      </c>
      <c r="CQ23" s="187">
        <f>PERSONNEL_INPUTS!AB23</f>
        <v>0</v>
      </c>
      <c r="CR23" s="217">
        <f>IF(PERSONNEL_INPUTS!$E23=0,0,(PERSONNEL_INPUTS!$AB$43*PERSONNEL_INPUTS!$AB23)/PERSONNEL_INPUTS!$E23)</f>
        <v>0</v>
      </c>
      <c r="CS23" s="195">
        <f t="shared" si="19"/>
        <v>0</v>
      </c>
      <c r="CT23" s="197">
        <f>PERSONNEL_INPUTS!$E23*CV23</f>
        <v>0</v>
      </c>
      <c r="CU23" s="187">
        <f>PERSONNEL_INPUTS!AC23</f>
        <v>0</v>
      </c>
      <c r="CV23" s="217">
        <f>IF(PERSONNEL_INPUTS!$E23=0,0,(PERSONNEL_INPUTS!$AC$43*PERSONNEL_INPUTS!$AC23)/PERSONNEL_INPUTS!$E23)</f>
        <v>0</v>
      </c>
      <c r="CW23" s="195">
        <f t="shared" si="20"/>
        <v>0</v>
      </c>
      <c r="CX23" s="197">
        <f>PERSONNEL_INPUTS!$E23*CZ23</f>
        <v>0</v>
      </c>
      <c r="CY23" s="187">
        <f>PERSONNEL_INPUTS!AD23</f>
        <v>0</v>
      </c>
      <c r="CZ23" s="217">
        <f>IF(PERSONNEL_INPUTS!$E23=0,0,(PERSONNEL_INPUTS!$AD$43*PERSONNEL_INPUTS!$AD23)/PERSONNEL_INPUTS!$E23)</f>
        <v>0</v>
      </c>
      <c r="DA23" s="195">
        <f t="shared" si="21"/>
        <v>0</v>
      </c>
      <c r="DB23" s="197">
        <f>PERSONNEL_INPUTS!$E23*DD23</f>
        <v>0</v>
      </c>
      <c r="DC23" s="187">
        <f>PERSONNEL_INPUTS!AE23</f>
        <v>0</v>
      </c>
      <c r="DD23" s="217">
        <f>IF(PERSONNEL_INPUTS!$E23=0,0,(PERSONNEL_INPUTS!$AE$43*PERSONNEL_INPUTS!$AE23)/PERSONNEL_INPUTS!$E23)</f>
        <v>0</v>
      </c>
      <c r="DE23" s="195">
        <f t="shared" si="22"/>
        <v>0</v>
      </c>
      <c r="DF23" s="197">
        <f>PERSONNEL_INPUTS!$E23*DH23</f>
        <v>0</v>
      </c>
      <c r="DG23" s="187">
        <f>PERSONNEL_INPUTS!AF23</f>
        <v>0</v>
      </c>
      <c r="DH23" s="217">
        <f>IF(PERSONNEL_INPUTS!$E23=0,0,(PERSONNEL_INPUTS!$AF$43*PERSONNEL_INPUTS!$AF23)/PERSONNEL_INPUTS!$E23)</f>
        <v>0</v>
      </c>
      <c r="DI23" s="195">
        <f t="shared" si="23"/>
        <v>0</v>
      </c>
      <c r="DJ23" s="218">
        <f>IF(PERSONNEL_INPUTS!$E23=0,0,(PERSONNEL_INPUTS!$AF$43*PERSONNEL_INPUTS!$AG23)/PERSONNEL_INPUTS!$E23)</f>
        <v>0</v>
      </c>
      <c r="DK23" s="195">
        <f t="shared" si="24"/>
        <v>0</v>
      </c>
      <c r="DL23" s="5"/>
    </row>
    <row r="24" spans="1:116" s="6" customFormat="1" ht="18.75" customHeight="1" x14ac:dyDescent="0.3">
      <c r="A24" s="212" t="str">
        <f>PERSONNEL_INPUTS!A24</f>
        <v>Enter Staff Title/Name</v>
      </c>
      <c r="B24" s="3">
        <f>PERSONNEL_INPUTS!B24</f>
        <v>0</v>
      </c>
      <c r="C24" s="213">
        <f>PERSONNEL_INPUTS!C24</f>
        <v>0</v>
      </c>
      <c r="D24" s="214">
        <f>PERSONNEL_INPUTS!D24</f>
        <v>0</v>
      </c>
      <c r="E24" s="195">
        <f>SUM(PERSONNEL_INPUTS!C24*PERSONNEL_INPUTS!D24)</f>
        <v>0</v>
      </c>
      <c r="F24" s="12">
        <f>SUM(PERSONNEL_INPUTS!C24,E24)</f>
        <v>0</v>
      </c>
      <c r="G24" s="215">
        <f>PERSONNEL_INPUTS!E24</f>
        <v>0</v>
      </c>
      <c r="H24" s="216">
        <f>IF(PERSONNEL_INPUTS!E24=0,0,(PERSONNEL_INPUTS!F24/PERSONNEL_INPUTS!E24))</f>
        <v>0</v>
      </c>
      <c r="I24" s="3">
        <f>PERSONNEL_INPUTS!F24</f>
        <v>0</v>
      </c>
      <c r="J24" s="196">
        <f>IF(PERSONNEL_INPUTS!$E24=0,0,(I24/PERSONNEL_INPUTS!$E24)*$F24)</f>
        <v>0</v>
      </c>
      <c r="K24" s="216">
        <f>IF(PERSONNEL_INPUTS!E24=0,0,(PERSONNEL_INPUTS!G24/PERSONNEL_INPUTS!E24))</f>
        <v>0</v>
      </c>
      <c r="L24" s="13">
        <f>PERSONNEL_INPUTS!G24</f>
        <v>0</v>
      </c>
      <c r="M24" s="196">
        <f>IF(PERSONNEL_INPUTS!$E24=0,0,(L24/PERSONNEL_INPUTS!$E24)*$F24)</f>
        <v>0</v>
      </c>
      <c r="N24" s="197">
        <f>PERSONNEL_INPUTS!$E24*P24</f>
        <v>0</v>
      </c>
      <c r="O24" s="187">
        <f>PERSONNEL_INPUTS!H24</f>
        <v>0</v>
      </c>
      <c r="P24" s="217">
        <f>IF(PERSONNEL_INPUTS!$E24=0,0,(PERSONNEL_INPUTS!$H$43*PERSONNEL_INPUTS!$H24)/PERSONNEL_INPUTS!$E24)</f>
        <v>0</v>
      </c>
      <c r="Q24" s="195">
        <f t="shared" si="25"/>
        <v>0</v>
      </c>
      <c r="R24" s="197">
        <f>PERSONNEL_INPUTS!$E24*T24</f>
        <v>0</v>
      </c>
      <c r="S24" s="187">
        <f>PERSONNEL_INPUTS!I24</f>
        <v>0</v>
      </c>
      <c r="T24" s="217">
        <f>IF(PERSONNEL_INPUTS!$E24=0,0,(PERSONNEL_INPUTS!$I$43*PERSONNEL_INPUTS!$I24)/PERSONNEL_INPUTS!$E24)</f>
        <v>0</v>
      </c>
      <c r="U24" s="195">
        <f t="shared" si="0"/>
        <v>0</v>
      </c>
      <c r="V24" s="197">
        <f>PERSONNEL_INPUTS!$E24*X24</f>
        <v>0</v>
      </c>
      <c r="W24" s="187">
        <f>PERSONNEL_INPUTS!J24</f>
        <v>0</v>
      </c>
      <c r="X24" s="217">
        <f>IF(PERSONNEL_INPUTS!$E24=0,0,(PERSONNEL_INPUTS!$J$43*PERSONNEL_INPUTS!$J24)/PERSONNEL_INPUTS!$E24)</f>
        <v>0</v>
      </c>
      <c r="Y24" s="195">
        <f t="shared" si="1"/>
        <v>0</v>
      </c>
      <c r="Z24" s="197">
        <f>PERSONNEL_INPUTS!$E24*AB24</f>
        <v>0</v>
      </c>
      <c r="AA24" s="187">
        <f>PERSONNEL_INPUTS!K24</f>
        <v>0</v>
      </c>
      <c r="AB24" s="217">
        <f>IF(PERSONNEL_INPUTS!$E24=0,0,(PERSONNEL_INPUTS!$K$43*PERSONNEL_INPUTS!$K24)/PERSONNEL_INPUTS!$E24)</f>
        <v>0</v>
      </c>
      <c r="AC24" s="195">
        <f t="shared" si="2"/>
        <v>0</v>
      </c>
      <c r="AD24" s="197">
        <f>PERSONNEL_INPUTS!$E24*AF24</f>
        <v>0</v>
      </c>
      <c r="AE24" s="187">
        <f>PERSONNEL_INPUTS!L24</f>
        <v>0</v>
      </c>
      <c r="AF24" s="217">
        <f>IF(PERSONNEL_INPUTS!$E24=0,0,(PERSONNEL_INPUTS!$L$43*PERSONNEL_INPUTS!$L24)/PERSONNEL_INPUTS!$E24)</f>
        <v>0</v>
      </c>
      <c r="AG24" s="195">
        <f t="shared" si="3"/>
        <v>0</v>
      </c>
      <c r="AH24" s="197">
        <f>PERSONNEL_INPUTS!$E24*AJ24</f>
        <v>0</v>
      </c>
      <c r="AI24" s="187">
        <f>PERSONNEL_INPUTS!M24</f>
        <v>0</v>
      </c>
      <c r="AJ24" s="217">
        <f>IF(PERSONNEL_INPUTS!$E24=0,0,(PERSONNEL_INPUTS!$M$43*PERSONNEL_INPUTS!$M24)/PERSONNEL_INPUTS!$E24)</f>
        <v>0</v>
      </c>
      <c r="AK24" s="195">
        <f t="shared" si="4"/>
        <v>0</v>
      </c>
      <c r="AL24" s="197">
        <f>PERSONNEL_INPUTS!$E24*AN24</f>
        <v>0</v>
      </c>
      <c r="AM24" s="187">
        <f>PERSONNEL_INPUTS!N24</f>
        <v>0</v>
      </c>
      <c r="AN24" s="217">
        <f>IF(PERSONNEL_INPUTS!$E24=0,0,(PERSONNEL_INPUTS!$N$43*PERSONNEL_INPUTS!$N24)/PERSONNEL_INPUTS!$E24)</f>
        <v>0</v>
      </c>
      <c r="AO24" s="195">
        <f t="shared" si="5"/>
        <v>0</v>
      </c>
      <c r="AP24" s="197">
        <f>PERSONNEL_INPUTS!$E24*AR24</f>
        <v>0</v>
      </c>
      <c r="AQ24" s="187">
        <f>PERSONNEL_INPUTS!O24</f>
        <v>0</v>
      </c>
      <c r="AR24" s="217">
        <f>IF(PERSONNEL_INPUTS!$E24=0,0,(PERSONNEL_INPUTS!$O$43*PERSONNEL_INPUTS!$O24)/PERSONNEL_INPUTS!$E24)</f>
        <v>0</v>
      </c>
      <c r="AS24" s="195">
        <f t="shared" si="6"/>
        <v>0</v>
      </c>
      <c r="AT24" s="197">
        <f>PERSONNEL_INPUTS!$E24*AV24</f>
        <v>0</v>
      </c>
      <c r="AU24" s="187">
        <f>PERSONNEL_INPUTS!P24</f>
        <v>0</v>
      </c>
      <c r="AV24" s="217">
        <f>IF(PERSONNEL_INPUTS!$E24=0,0,(PERSONNEL_INPUTS!$P$43*PERSONNEL_INPUTS!$P24)/PERSONNEL_INPUTS!$E24)</f>
        <v>0</v>
      </c>
      <c r="AW24" s="195">
        <f t="shared" si="7"/>
        <v>0</v>
      </c>
      <c r="AX24" s="197">
        <f>PERSONNEL_INPUTS!$E24*AZ24</f>
        <v>0</v>
      </c>
      <c r="AY24" s="187">
        <f>PERSONNEL_INPUTS!Q24</f>
        <v>0</v>
      </c>
      <c r="AZ24" s="217">
        <f>IF(PERSONNEL_INPUTS!$E24=0,0,(PERSONNEL_INPUTS!$Q$43*PERSONNEL_INPUTS!$Q24)/PERSONNEL_INPUTS!$E24)</f>
        <v>0</v>
      </c>
      <c r="BA24" s="195">
        <f t="shared" si="8"/>
        <v>0</v>
      </c>
      <c r="BB24" s="197">
        <f>PERSONNEL_INPUTS!$E24*BD24</f>
        <v>0</v>
      </c>
      <c r="BC24" s="187">
        <f>PERSONNEL_INPUTS!R24</f>
        <v>0</v>
      </c>
      <c r="BD24" s="217">
        <f>IF(PERSONNEL_INPUTS!$E24=0,0,(PERSONNEL_INPUTS!$R$43*PERSONNEL_INPUTS!$R24)/PERSONNEL_INPUTS!$E24)</f>
        <v>0</v>
      </c>
      <c r="BE24" s="195">
        <f t="shared" si="9"/>
        <v>0</v>
      </c>
      <c r="BF24" s="197">
        <f>PERSONNEL_INPUTS!$E24*BH24</f>
        <v>0</v>
      </c>
      <c r="BG24" s="187">
        <f>PERSONNEL_INPUTS!S24</f>
        <v>0</v>
      </c>
      <c r="BH24" s="217">
        <f>IF(PERSONNEL_INPUTS!$E24=0,0,(PERSONNEL_INPUTS!$S$43*PERSONNEL_INPUTS!$S24)/PERSONNEL_INPUTS!$E24)</f>
        <v>0</v>
      </c>
      <c r="BI24" s="195">
        <f t="shared" si="10"/>
        <v>0</v>
      </c>
      <c r="BJ24" s="197">
        <f>PERSONNEL_INPUTS!$E24*BL24</f>
        <v>0</v>
      </c>
      <c r="BK24" s="187">
        <f>PERSONNEL_INPUTS!T24</f>
        <v>0</v>
      </c>
      <c r="BL24" s="217">
        <f>IF(PERSONNEL_INPUTS!$E24=0,0,(PERSONNEL_INPUTS!$T$43*PERSONNEL_INPUTS!$T24)/PERSONNEL_INPUTS!$E24)</f>
        <v>0</v>
      </c>
      <c r="BM24" s="195">
        <f t="shared" si="11"/>
        <v>0</v>
      </c>
      <c r="BN24" s="197">
        <f>PERSONNEL_INPUTS!$E24*BP24</f>
        <v>0</v>
      </c>
      <c r="BO24" s="187">
        <f>PERSONNEL_INPUTS!U24</f>
        <v>0</v>
      </c>
      <c r="BP24" s="217">
        <f>IF(PERSONNEL_INPUTS!$E24=0,0,(PERSONNEL_INPUTS!$U$43*PERSONNEL_INPUTS!$U24)/PERSONNEL_INPUTS!$E24)</f>
        <v>0</v>
      </c>
      <c r="BQ24" s="195">
        <f t="shared" si="12"/>
        <v>0</v>
      </c>
      <c r="BR24" s="197">
        <f>PERSONNEL_INPUTS!$E24*BT24</f>
        <v>0</v>
      </c>
      <c r="BS24" s="187">
        <f>PERSONNEL_INPUTS!V24</f>
        <v>0</v>
      </c>
      <c r="BT24" s="217">
        <f>IF(PERSONNEL_INPUTS!$E24=0,0,(PERSONNEL_INPUTS!$V$43*PERSONNEL_INPUTS!$V24)/PERSONNEL_INPUTS!$E24)</f>
        <v>0</v>
      </c>
      <c r="BU24" s="195">
        <f t="shared" si="13"/>
        <v>0</v>
      </c>
      <c r="BV24" s="197">
        <f>PERSONNEL_INPUTS!$E24*BX24</f>
        <v>0</v>
      </c>
      <c r="BW24" s="187">
        <f>PERSONNEL_INPUTS!W24</f>
        <v>0</v>
      </c>
      <c r="BX24" s="217">
        <f>IF(PERSONNEL_INPUTS!$E24=0,0,(PERSONNEL_INPUTS!$W$43*PERSONNEL_INPUTS!$W24)/PERSONNEL_INPUTS!$E24)</f>
        <v>0</v>
      </c>
      <c r="BY24" s="195">
        <f t="shared" si="14"/>
        <v>0</v>
      </c>
      <c r="BZ24" s="197">
        <f>PERSONNEL_INPUTS!$E24*CB24</f>
        <v>0</v>
      </c>
      <c r="CA24" s="187">
        <f>PERSONNEL_INPUTS!X24</f>
        <v>0</v>
      </c>
      <c r="CB24" s="217">
        <f>IF(PERSONNEL_INPUTS!$E24=0,0,(PERSONNEL_INPUTS!$X$43*PERSONNEL_INPUTS!$X24)/PERSONNEL_INPUTS!$E24)</f>
        <v>0</v>
      </c>
      <c r="CC24" s="195">
        <f t="shared" si="15"/>
        <v>0</v>
      </c>
      <c r="CD24" s="197">
        <f>PERSONNEL_INPUTS!$E24*CF24</f>
        <v>0</v>
      </c>
      <c r="CE24" s="187">
        <f>PERSONNEL_INPUTS!Y24</f>
        <v>0</v>
      </c>
      <c r="CF24" s="217">
        <f>IF(PERSONNEL_INPUTS!$E24=0,0,(PERSONNEL_INPUTS!$Y$43*PERSONNEL_INPUTS!$Y24)/PERSONNEL_INPUTS!$E24)</f>
        <v>0</v>
      </c>
      <c r="CG24" s="195">
        <f t="shared" si="16"/>
        <v>0</v>
      </c>
      <c r="CH24" s="197">
        <f>PERSONNEL_INPUTS!$E24*CJ24</f>
        <v>0</v>
      </c>
      <c r="CI24" s="187">
        <f>PERSONNEL_INPUTS!Z24</f>
        <v>0</v>
      </c>
      <c r="CJ24" s="217">
        <f>IF(PERSONNEL_INPUTS!$E24=0,0,(PERSONNEL_INPUTS!$Z$43*PERSONNEL_INPUTS!$Z24)/PERSONNEL_INPUTS!$E24)</f>
        <v>0</v>
      </c>
      <c r="CK24" s="195">
        <f t="shared" si="17"/>
        <v>0</v>
      </c>
      <c r="CL24" s="197">
        <f>PERSONNEL_INPUTS!$E24*CN24</f>
        <v>0</v>
      </c>
      <c r="CM24" s="187">
        <f>PERSONNEL_INPUTS!AA24</f>
        <v>0</v>
      </c>
      <c r="CN24" s="217">
        <f>IF(PERSONNEL_INPUTS!$E24=0,0,(PERSONNEL_INPUTS!$AA$43*PERSONNEL_INPUTS!$AA24)/PERSONNEL_INPUTS!$E24)</f>
        <v>0</v>
      </c>
      <c r="CO24" s="195">
        <f t="shared" si="18"/>
        <v>0</v>
      </c>
      <c r="CP24" s="197">
        <f>PERSONNEL_INPUTS!$E24*CR24</f>
        <v>0</v>
      </c>
      <c r="CQ24" s="187">
        <f>PERSONNEL_INPUTS!AB24</f>
        <v>0</v>
      </c>
      <c r="CR24" s="217">
        <f>IF(PERSONNEL_INPUTS!$E24=0,0,(PERSONNEL_INPUTS!$AB$43*PERSONNEL_INPUTS!$AB24)/PERSONNEL_INPUTS!$E24)</f>
        <v>0</v>
      </c>
      <c r="CS24" s="195">
        <f t="shared" si="19"/>
        <v>0</v>
      </c>
      <c r="CT24" s="197">
        <f>PERSONNEL_INPUTS!$E24*CV24</f>
        <v>0</v>
      </c>
      <c r="CU24" s="187">
        <f>PERSONNEL_INPUTS!AC24</f>
        <v>0</v>
      </c>
      <c r="CV24" s="217">
        <f>IF(PERSONNEL_INPUTS!$E24=0,0,(PERSONNEL_INPUTS!$AC$43*PERSONNEL_INPUTS!$AC24)/PERSONNEL_INPUTS!$E24)</f>
        <v>0</v>
      </c>
      <c r="CW24" s="195">
        <f t="shared" si="20"/>
        <v>0</v>
      </c>
      <c r="CX24" s="197">
        <f>PERSONNEL_INPUTS!$E24*CZ24</f>
        <v>0</v>
      </c>
      <c r="CY24" s="187">
        <f>PERSONNEL_INPUTS!AD24</f>
        <v>0</v>
      </c>
      <c r="CZ24" s="217">
        <f>IF(PERSONNEL_INPUTS!$E24=0,0,(PERSONNEL_INPUTS!$AD$43*PERSONNEL_INPUTS!$AD24)/PERSONNEL_INPUTS!$E24)</f>
        <v>0</v>
      </c>
      <c r="DA24" s="195">
        <f t="shared" si="21"/>
        <v>0</v>
      </c>
      <c r="DB24" s="197">
        <f>PERSONNEL_INPUTS!$E24*DD24</f>
        <v>0</v>
      </c>
      <c r="DC24" s="187">
        <f>PERSONNEL_INPUTS!AE24</f>
        <v>0</v>
      </c>
      <c r="DD24" s="217">
        <f>IF(PERSONNEL_INPUTS!$E24=0,0,(PERSONNEL_INPUTS!$AE$43*PERSONNEL_INPUTS!$AE24)/PERSONNEL_INPUTS!$E24)</f>
        <v>0</v>
      </c>
      <c r="DE24" s="195">
        <f t="shared" si="22"/>
        <v>0</v>
      </c>
      <c r="DF24" s="197">
        <f>PERSONNEL_INPUTS!$E24*DH24</f>
        <v>0</v>
      </c>
      <c r="DG24" s="187">
        <f>PERSONNEL_INPUTS!AF24</f>
        <v>0</v>
      </c>
      <c r="DH24" s="217">
        <f>IF(PERSONNEL_INPUTS!$E24=0,0,(PERSONNEL_INPUTS!$AF$43*PERSONNEL_INPUTS!$AF24)/PERSONNEL_INPUTS!$E24)</f>
        <v>0</v>
      </c>
      <c r="DI24" s="195">
        <f t="shared" si="23"/>
        <v>0</v>
      </c>
      <c r="DJ24" s="218">
        <f>IF(PERSONNEL_INPUTS!$E24=0,0,(PERSONNEL_INPUTS!$AF$43*PERSONNEL_INPUTS!$AG24)/PERSONNEL_INPUTS!$E24)</f>
        <v>0</v>
      </c>
      <c r="DK24" s="195">
        <f t="shared" si="24"/>
        <v>0</v>
      </c>
      <c r="DL24" s="5"/>
    </row>
    <row r="25" spans="1:116" s="6" customFormat="1" ht="18.75" customHeight="1" x14ac:dyDescent="0.3">
      <c r="A25" s="212" t="str">
        <f>PERSONNEL_INPUTS!A25</f>
        <v>Enter Staff Title/Name</v>
      </c>
      <c r="B25" s="3">
        <f>PERSONNEL_INPUTS!B25</f>
        <v>0</v>
      </c>
      <c r="C25" s="213">
        <f>PERSONNEL_INPUTS!C25</f>
        <v>0</v>
      </c>
      <c r="D25" s="214">
        <f>PERSONNEL_INPUTS!D25</f>
        <v>0</v>
      </c>
      <c r="E25" s="195">
        <f>SUM(PERSONNEL_INPUTS!C25*PERSONNEL_INPUTS!D25)</f>
        <v>0</v>
      </c>
      <c r="F25" s="12">
        <f>SUM(PERSONNEL_INPUTS!C25,E25)</f>
        <v>0</v>
      </c>
      <c r="G25" s="215">
        <f>PERSONNEL_INPUTS!E25</f>
        <v>0</v>
      </c>
      <c r="H25" s="216">
        <f>IF(PERSONNEL_INPUTS!E25=0,0,(PERSONNEL_INPUTS!F25/PERSONNEL_INPUTS!E25))</f>
        <v>0</v>
      </c>
      <c r="I25" s="3">
        <f>PERSONNEL_INPUTS!F25</f>
        <v>0</v>
      </c>
      <c r="J25" s="196">
        <f>IF(PERSONNEL_INPUTS!$E25=0,0,(I25/PERSONNEL_INPUTS!$E25)*$F25)</f>
        <v>0</v>
      </c>
      <c r="K25" s="216">
        <f>IF(PERSONNEL_INPUTS!E25=0,0,(PERSONNEL_INPUTS!G25/PERSONNEL_INPUTS!E25))</f>
        <v>0</v>
      </c>
      <c r="L25" s="13">
        <f>PERSONNEL_INPUTS!G25</f>
        <v>0</v>
      </c>
      <c r="M25" s="196">
        <f>IF(PERSONNEL_INPUTS!$E25=0,0,(L25/PERSONNEL_INPUTS!$E25)*$F25)</f>
        <v>0</v>
      </c>
      <c r="N25" s="197">
        <f>PERSONNEL_INPUTS!$E25*P25</f>
        <v>0</v>
      </c>
      <c r="O25" s="187">
        <f>PERSONNEL_INPUTS!H25</f>
        <v>0</v>
      </c>
      <c r="P25" s="217">
        <f>IF(PERSONNEL_INPUTS!$E25=0,0,(PERSONNEL_INPUTS!$H$43*PERSONNEL_INPUTS!$H25)/PERSONNEL_INPUTS!$E25)</f>
        <v>0</v>
      </c>
      <c r="Q25" s="195">
        <f t="shared" si="25"/>
        <v>0</v>
      </c>
      <c r="R25" s="197">
        <f>PERSONNEL_INPUTS!$E25*T25</f>
        <v>0</v>
      </c>
      <c r="S25" s="187">
        <f>PERSONNEL_INPUTS!I25</f>
        <v>0</v>
      </c>
      <c r="T25" s="217">
        <f>IF(PERSONNEL_INPUTS!$E25=0,0,(PERSONNEL_INPUTS!$I$43*PERSONNEL_INPUTS!$I25)/PERSONNEL_INPUTS!$E25)</f>
        <v>0</v>
      </c>
      <c r="U25" s="195">
        <f t="shared" si="0"/>
        <v>0</v>
      </c>
      <c r="V25" s="197">
        <f>PERSONNEL_INPUTS!$E25*X25</f>
        <v>0</v>
      </c>
      <c r="W25" s="187">
        <f>PERSONNEL_INPUTS!J25</f>
        <v>0</v>
      </c>
      <c r="X25" s="217">
        <f>IF(PERSONNEL_INPUTS!$E25=0,0,(PERSONNEL_INPUTS!$J$43*PERSONNEL_INPUTS!$J25)/PERSONNEL_INPUTS!$E25)</f>
        <v>0</v>
      </c>
      <c r="Y25" s="195">
        <f t="shared" si="1"/>
        <v>0</v>
      </c>
      <c r="Z25" s="197">
        <f>PERSONNEL_INPUTS!$E25*AB25</f>
        <v>0</v>
      </c>
      <c r="AA25" s="187">
        <f>PERSONNEL_INPUTS!K25</f>
        <v>0</v>
      </c>
      <c r="AB25" s="217">
        <f>IF(PERSONNEL_INPUTS!$E25=0,0,(PERSONNEL_INPUTS!$K$43*PERSONNEL_INPUTS!$K25)/PERSONNEL_INPUTS!$E25)</f>
        <v>0</v>
      </c>
      <c r="AC25" s="195">
        <f t="shared" si="2"/>
        <v>0</v>
      </c>
      <c r="AD25" s="197">
        <f>PERSONNEL_INPUTS!$E25*AF25</f>
        <v>0</v>
      </c>
      <c r="AE25" s="187">
        <f>PERSONNEL_INPUTS!L25</f>
        <v>0</v>
      </c>
      <c r="AF25" s="217">
        <f>IF(PERSONNEL_INPUTS!$E25=0,0,(PERSONNEL_INPUTS!$L$43*PERSONNEL_INPUTS!$L25)/PERSONNEL_INPUTS!$E25)</f>
        <v>0</v>
      </c>
      <c r="AG25" s="195">
        <f t="shared" si="3"/>
        <v>0</v>
      </c>
      <c r="AH25" s="197">
        <f>PERSONNEL_INPUTS!$E25*AJ25</f>
        <v>0</v>
      </c>
      <c r="AI25" s="187">
        <f>PERSONNEL_INPUTS!M25</f>
        <v>0</v>
      </c>
      <c r="AJ25" s="217">
        <f>IF(PERSONNEL_INPUTS!$E25=0,0,(PERSONNEL_INPUTS!$M$43*PERSONNEL_INPUTS!$M25)/PERSONNEL_INPUTS!$E25)</f>
        <v>0</v>
      </c>
      <c r="AK25" s="195">
        <f t="shared" si="4"/>
        <v>0</v>
      </c>
      <c r="AL25" s="197">
        <f>PERSONNEL_INPUTS!$E25*AN25</f>
        <v>0</v>
      </c>
      <c r="AM25" s="187">
        <f>PERSONNEL_INPUTS!N25</f>
        <v>0</v>
      </c>
      <c r="AN25" s="217">
        <f>IF(PERSONNEL_INPUTS!$E25=0,0,(PERSONNEL_INPUTS!$N$43*PERSONNEL_INPUTS!$N25)/PERSONNEL_INPUTS!$E25)</f>
        <v>0</v>
      </c>
      <c r="AO25" s="195">
        <f t="shared" si="5"/>
        <v>0</v>
      </c>
      <c r="AP25" s="197">
        <f>PERSONNEL_INPUTS!$E25*AR25</f>
        <v>0</v>
      </c>
      <c r="AQ25" s="187">
        <f>PERSONNEL_INPUTS!O25</f>
        <v>0</v>
      </c>
      <c r="AR25" s="217">
        <f>IF(PERSONNEL_INPUTS!$E25=0,0,(PERSONNEL_INPUTS!$O$43*PERSONNEL_INPUTS!$O25)/PERSONNEL_INPUTS!$E25)</f>
        <v>0</v>
      </c>
      <c r="AS25" s="195">
        <f t="shared" si="6"/>
        <v>0</v>
      </c>
      <c r="AT25" s="197">
        <f>PERSONNEL_INPUTS!$E25*AV25</f>
        <v>0</v>
      </c>
      <c r="AU25" s="187">
        <f>PERSONNEL_INPUTS!P25</f>
        <v>0</v>
      </c>
      <c r="AV25" s="217">
        <f>IF(PERSONNEL_INPUTS!$E25=0,0,(PERSONNEL_INPUTS!$P$43*PERSONNEL_INPUTS!$P25)/PERSONNEL_INPUTS!$E25)</f>
        <v>0</v>
      </c>
      <c r="AW25" s="195">
        <f t="shared" si="7"/>
        <v>0</v>
      </c>
      <c r="AX25" s="197">
        <f>PERSONNEL_INPUTS!$E25*AZ25</f>
        <v>0</v>
      </c>
      <c r="AY25" s="187">
        <f>PERSONNEL_INPUTS!Q25</f>
        <v>0</v>
      </c>
      <c r="AZ25" s="217">
        <f>IF(PERSONNEL_INPUTS!$E25=0,0,(PERSONNEL_INPUTS!$Q$43*PERSONNEL_INPUTS!$Q25)/PERSONNEL_INPUTS!$E25)</f>
        <v>0</v>
      </c>
      <c r="BA25" s="195">
        <f t="shared" si="8"/>
        <v>0</v>
      </c>
      <c r="BB25" s="197">
        <f>PERSONNEL_INPUTS!$E25*BD25</f>
        <v>0</v>
      </c>
      <c r="BC25" s="187">
        <f>PERSONNEL_INPUTS!R25</f>
        <v>0</v>
      </c>
      <c r="BD25" s="217">
        <f>IF(PERSONNEL_INPUTS!$E25=0,0,(PERSONNEL_INPUTS!$R$43*PERSONNEL_INPUTS!$R25)/PERSONNEL_INPUTS!$E25)</f>
        <v>0</v>
      </c>
      <c r="BE25" s="195">
        <f t="shared" si="9"/>
        <v>0</v>
      </c>
      <c r="BF25" s="197">
        <f>PERSONNEL_INPUTS!$E25*BH25</f>
        <v>0</v>
      </c>
      <c r="BG25" s="187">
        <f>PERSONNEL_INPUTS!S25</f>
        <v>0</v>
      </c>
      <c r="BH25" s="217">
        <f>IF(PERSONNEL_INPUTS!$E25=0,0,(PERSONNEL_INPUTS!$S$43*PERSONNEL_INPUTS!$S25)/PERSONNEL_INPUTS!$E25)</f>
        <v>0</v>
      </c>
      <c r="BI25" s="195">
        <f t="shared" si="10"/>
        <v>0</v>
      </c>
      <c r="BJ25" s="197">
        <f>PERSONNEL_INPUTS!$E25*BL25</f>
        <v>0</v>
      </c>
      <c r="BK25" s="187">
        <f>PERSONNEL_INPUTS!T25</f>
        <v>0</v>
      </c>
      <c r="BL25" s="217">
        <f>IF(PERSONNEL_INPUTS!$E25=0,0,(PERSONNEL_INPUTS!$T$43*PERSONNEL_INPUTS!$T25)/PERSONNEL_INPUTS!$E25)</f>
        <v>0</v>
      </c>
      <c r="BM25" s="195">
        <f t="shared" si="11"/>
        <v>0</v>
      </c>
      <c r="BN25" s="197">
        <f>PERSONNEL_INPUTS!$E25*BP25</f>
        <v>0</v>
      </c>
      <c r="BO25" s="187">
        <f>PERSONNEL_INPUTS!U25</f>
        <v>0</v>
      </c>
      <c r="BP25" s="217">
        <f>IF(PERSONNEL_INPUTS!$E25=0,0,(PERSONNEL_INPUTS!$U$43*PERSONNEL_INPUTS!$U25)/PERSONNEL_INPUTS!$E25)</f>
        <v>0</v>
      </c>
      <c r="BQ25" s="195">
        <f t="shared" si="12"/>
        <v>0</v>
      </c>
      <c r="BR25" s="197">
        <f>PERSONNEL_INPUTS!$E25*BT25</f>
        <v>0</v>
      </c>
      <c r="BS25" s="187">
        <f>PERSONNEL_INPUTS!V25</f>
        <v>0</v>
      </c>
      <c r="BT25" s="217">
        <f>IF(PERSONNEL_INPUTS!$E25=0,0,(PERSONNEL_INPUTS!$V$43*PERSONNEL_INPUTS!$V25)/PERSONNEL_INPUTS!$E25)</f>
        <v>0</v>
      </c>
      <c r="BU25" s="195">
        <f t="shared" si="13"/>
        <v>0</v>
      </c>
      <c r="BV25" s="197">
        <f>PERSONNEL_INPUTS!$E25*BX25</f>
        <v>0</v>
      </c>
      <c r="BW25" s="187">
        <f>PERSONNEL_INPUTS!W25</f>
        <v>0</v>
      </c>
      <c r="BX25" s="217">
        <f>IF(PERSONNEL_INPUTS!$E25=0,0,(PERSONNEL_INPUTS!$W$43*PERSONNEL_INPUTS!$W25)/PERSONNEL_INPUTS!$E25)</f>
        <v>0</v>
      </c>
      <c r="BY25" s="195">
        <f t="shared" si="14"/>
        <v>0</v>
      </c>
      <c r="BZ25" s="197">
        <f>PERSONNEL_INPUTS!$E25*CB25</f>
        <v>0</v>
      </c>
      <c r="CA25" s="187">
        <f>PERSONNEL_INPUTS!X25</f>
        <v>0</v>
      </c>
      <c r="CB25" s="217">
        <f>IF(PERSONNEL_INPUTS!$E25=0,0,(PERSONNEL_INPUTS!$X$43*PERSONNEL_INPUTS!$X25)/PERSONNEL_INPUTS!$E25)</f>
        <v>0</v>
      </c>
      <c r="CC25" s="195">
        <f t="shared" si="15"/>
        <v>0</v>
      </c>
      <c r="CD25" s="197">
        <f>PERSONNEL_INPUTS!$E25*CF25</f>
        <v>0</v>
      </c>
      <c r="CE25" s="187">
        <f>PERSONNEL_INPUTS!Y25</f>
        <v>0</v>
      </c>
      <c r="CF25" s="217">
        <f>IF(PERSONNEL_INPUTS!$E25=0,0,(PERSONNEL_INPUTS!$Y$43*PERSONNEL_INPUTS!$Y25)/PERSONNEL_INPUTS!$E25)</f>
        <v>0</v>
      </c>
      <c r="CG25" s="195">
        <f t="shared" si="16"/>
        <v>0</v>
      </c>
      <c r="CH25" s="197">
        <f>PERSONNEL_INPUTS!$E25*CJ25</f>
        <v>0</v>
      </c>
      <c r="CI25" s="187">
        <f>PERSONNEL_INPUTS!Z25</f>
        <v>0</v>
      </c>
      <c r="CJ25" s="217">
        <f>IF(PERSONNEL_INPUTS!$E25=0,0,(PERSONNEL_INPUTS!$Z$43*PERSONNEL_INPUTS!$Z25)/PERSONNEL_INPUTS!$E25)</f>
        <v>0</v>
      </c>
      <c r="CK25" s="195">
        <f t="shared" si="17"/>
        <v>0</v>
      </c>
      <c r="CL25" s="197">
        <f>PERSONNEL_INPUTS!$E25*CN25</f>
        <v>0</v>
      </c>
      <c r="CM25" s="187">
        <f>PERSONNEL_INPUTS!AA25</f>
        <v>0</v>
      </c>
      <c r="CN25" s="217">
        <f>IF(PERSONNEL_INPUTS!$E25=0,0,(PERSONNEL_INPUTS!$AA$43*PERSONNEL_INPUTS!$AA25)/PERSONNEL_INPUTS!$E25)</f>
        <v>0</v>
      </c>
      <c r="CO25" s="195">
        <f t="shared" si="18"/>
        <v>0</v>
      </c>
      <c r="CP25" s="197">
        <f>PERSONNEL_INPUTS!$E25*CR25</f>
        <v>0</v>
      </c>
      <c r="CQ25" s="187">
        <f>PERSONNEL_INPUTS!AB25</f>
        <v>0</v>
      </c>
      <c r="CR25" s="217">
        <f>IF(PERSONNEL_INPUTS!$E25=0,0,(PERSONNEL_INPUTS!$AB$43*PERSONNEL_INPUTS!$AB25)/PERSONNEL_INPUTS!$E25)</f>
        <v>0</v>
      </c>
      <c r="CS25" s="195">
        <f t="shared" si="19"/>
        <v>0</v>
      </c>
      <c r="CT25" s="197">
        <f>PERSONNEL_INPUTS!$E25*CV25</f>
        <v>0</v>
      </c>
      <c r="CU25" s="187">
        <f>PERSONNEL_INPUTS!AC25</f>
        <v>0</v>
      </c>
      <c r="CV25" s="217">
        <f>IF(PERSONNEL_INPUTS!$E25=0,0,(PERSONNEL_INPUTS!$AC$43*PERSONNEL_INPUTS!$AC25)/PERSONNEL_INPUTS!$E25)</f>
        <v>0</v>
      </c>
      <c r="CW25" s="195">
        <f t="shared" si="20"/>
        <v>0</v>
      </c>
      <c r="CX25" s="197">
        <f>PERSONNEL_INPUTS!$E25*CZ25</f>
        <v>0</v>
      </c>
      <c r="CY25" s="187">
        <f>PERSONNEL_INPUTS!AD25</f>
        <v>0</v>
      </c>
      <c r="CZ25" s="217">
        <f>IF(PERSONNEL_INPUTS!$E25=0,0,(PERSONNEL_INPUTS!$AD$43*PERSONNEL_INPUTS!$AD25)/PERSONNEL_INPUTS!$E25)</f>
        <v>0</v>
      </c>
      <c r="DA25" s="195">
        <f t="shared" si="21"/>
        <v>0</v>
      </c>
      <c r="DB25" s="197">
        <f>PERSONNEL_INPUTS!$E25*DD25</f>
        <v>0</v>
      </c>
      <c r="DC25" s="187">
        <f>PERSONNEL_INPUTS!AE25</f>
        <v>0</v>
      </c>
      <c r="DD25" s="217">
        <f>IF(PERSONNEL_INPUTS!$E25=0,0,(PERSONNEL_INPUTS!$AE$43*PERSONNEL_INPUTS!$AE25)/PERSONNEL_INPUTS!$E25)</f>
        <v>0</v>
      </c>
      <c r="DE25" s="195">
        <f t="shared" si="22"/>
        <v>0</v>
      </c>
      <c r="DF25" s="197">
        <f>PERSONNEL_INPUTS!$E25*DH25</f>
        <v>0</v>
      </c>
      <c r="DG25" s="187">
        <f>PERSONNEL_INPUTS!AF25</f>
        <v>0</v>
      </c>
      <c r="DH25" s="217">
        <f>IF(PERSONNEL_INPUTS!$E25=0,0,(PERSONNEL_INPUTS!$AF$43*PERSONNEL_INPUTS!$AF25)/PERSONNEL_INPUTS!$E25)</f>
        <v>0</v>
      </c>
      <c r="DI25" s="195">
        <f t="shared" si="23"/>
        <v>0</v>
      </c>
      <c r="DJ25" s="218">
        <f>IF(PERSONNEL_INPUTS!$E25=0,0,(PERSONNEL_INPUTS!$AF$43*PERSONNEL_INPUTS!$AG25)/PERSONNEL_INPUTS!$E25)</f>
        <v>0</v>
      </c>
      <c r="DK25" s="195">
        <f t="shared" si="24"/>
        <v>0</v>
      </c>
      <c r="DL25" s="5"/>
    </row>
    <row r="26" spans="1:116" s="6" customFormat="1" ht="18.75" customHeight="1" x14ac:dyDescent="0.3">
      <c r="A26" s="212" t="str">
        <f>PERSONNEL_INPUTS!A26</f>
        <v>Enter Staff Title/Name</v>
      </c>
      <c r="B26" s="3">
        <f>PERSONNEL_INPUTS!B26</f>
        <v>0</v>
      </c>
      <c r="C26" s="213">
        <f>PERSONNEL_INPUTS!C26</f>
        <v>0</v>
      </c>
      <c r="D26" s="214">
        <f>PERSONNEL_INPUTS!D26</f>
        <v>0</v>
      </c>
      <c r="E26" s="195">
        <f>SUM(PERSONNEL_INPUTS!C26*PERSONNEL_INPUTS!D26)</f>
        <v>0</v>
      </c>
      <c r="F26" s="12">
        <f>SUM(PERSONNEL_INPUTS!C26,E26)</f>
        <v>0</v>
      </c>
      <c r="G26" s="215">
        <f>PERSONNEL_INPUTS!E26</f>
        <v>0</v>
      </c>
      <c r="H26" s="216">
        <f>IF(PERSONNEL_INPUTS!E26=0,0,(PERSONNEL_INPUTS!F26/PERSONNEL_INPUTS!E26))</f>
        <v>0</v>
      </c>
      <c r="I26" s="3">
        <f>PERSONNEL_INPUTS!F26</f>
        <v>0</v>
      </c>
      <c r="J26" s="196">
        <f>IF(PERSONNEL_INPUTS!$E26=0,0,(I26/PERSONNEL_INPUTS!$E26)*$F26)</f>
        <v>0</v>
      </c>
      <c r="K26" s="216">
        <f>IF(PERSONNEL_INPUTS!E26=0,0,(PERSONNEL_INPUTS!G26/PERSONNEL_INPUTS!E26))</f>
        <v>0</v>
      </c>
      <c r="L26" s="13">
        <f>PERSONNEL_INPUTS!G26</f>
        <v>0</v>
      </c>
      <c r="M26" s="196">
        <f>IF(PERSONNEL_INPUTS!$E26=0,0,(L26/PERSONNEL_INPUTS!$E26)*$F26)</f>
        <v>0</v>
      </c>
      <c r="N26" s="197">
        <f>PERSONNEL_INPUTS!$E26*P26</f>
        <v>0</v>
      </c>
      <c r="O26" s="187">
        <f>PERSONNEL_INPUTS!H26</f>
        <v>0</v>
      </c>
      <c r="P26" s="217">
        <f>IF(PERSONNEL_INPUTS!$E26=0,0,(PERSONNEL_INPUTS!$H$43*PERSONNEL_INPUTS!$H26)/PERSONNEL_INPUTS!$E26)</f>
        <v>0</v>
      </c>
      <c r="Q26" s="195">
        <f t="shared" si="25"/>
        <v>0</v>
      </c>
      <c r="R26" s="197">
        <f>PERSONNEL_INPUTS!$E26*T26</f>
        <v>0</v>
      </c>
      <c r="S26" s="187">
        <f>PERSONNEL_INPUTS!I26</f>
        <v>0</v>
      </c>
      <c r="T26" s="217">
        <f>IF(PERSONNEL_INPUTS!$E26=0,0,(PERSONNEL_INPUTS!$I$43*PERSONNEL_INPUTS!$I26)/PERSONNEL_INPUTS!$E26)</f>
        <v>0</v>
      </c>
      <c r="U26" s="195">
        <f t="shared" si="0"/>
        <v>0</v>
      </c>
      <c r="V26" s="197">
        <f>PERSONNEL_INPUTS!$E26*X26</f>
        <v>0</v>
      </c>
      <c r="W26" s="187">
        <f>PERSONNEL_INPUTS!J26</f>
        <v>0</v>
      </c>
      <c r="X26" s="217">
        <f>IF(PERSONNEL_INPUTS!$E26=0,0,(PERSONNEL_INPUTS!$J$43*PERSONNEL_INPUTS!$J26)/PERSONNEL_INPUTS!$E26)</f>
        <v>0</v>
      </c>
      <c r="Y26" s="195">
        <f t="shared" si="1"/>
        <v>0</v>
      </c>
      <c r="Z26" s="197">
        <f>PERSONNEL_INPUTS!$E26*AB26</f>
        <v>0</v>
      </c>
      <c r="AA26" s="187">
        <f>PERSONNEL_INPUTS!K26</f>
        <v>0</v>
      </c>
      <c r="AB26" s="217">
        <f>IF(PERSONNEL_INPUTS!$E26=0,0,(PERSONNEL_INPUTS!$K$43*PERSONNEL_INPUTS!$K26)/PERSONNEL_INPUTS!$E26)</f>
        <v>0</v>
      </c>
      <c r="AC26" s="195">
        <f t="shared" si="2"/>
        <v>0</v>
      </c>
      <c r="AD26" s="197">
        <f>PERSONNEL_INPUTS!$E26*AF26</f>
        <v>0</v>
      </c>
      <c r="AE26" s="187">
        <f>PERSONNEL_INPUTS!L26</f>
        <v>0</v>
      </c>
      <c r="AF26" s="217">
        <f>IF(PERSONNEL_INPUTS!$E26=0,0,(PERSONNEL_INPUTS!$L$43*PERSONNEL_INPUTS!$L26)/PERSONNEL_INPUTS!$E26)</f>
        <v>0</v>
      </c>
      <c r="AG26" s="195">
        <f t="shared" si="3"/>
        <v>0</v>
      </c>
      <c r="AH26" s="197">
        <f>PERSONNEL_INPUTS!$E26*AJ26</f>
        <v>0</v>
      </c>
      <c r="AI26" s="187">
        <f>PERSONNEL_INPUTS!M26</f>
        <v>0</v>
      </c>
      <c r="AJ26" s="217">
        <f>IF(PERSONNEL_INPUTS!$E26=0,0,(PERSONNEL_INPUTS!$M$43*PERSONNEL_INPUTS!$M26)/PERSONNEL_INPUTS!$E26)</f>
        <v>0</v>
      </c>
      <c r="AK26" s="195">
        <f t="shared" si="4"/>
        <v>0</v>
      </c>
      <c r="AL26" s="197">
        <f>PERSONNEL_INPUTS!$E26*AN26</f>
        <v>0</v>
      </c>
      <c r="AM26" s="187">
        <f>PERSONNEL_INPUTS!N26</f>
        <v>0</v>
      </c>
      <c r="AN26" s="217">
        <f>IF(PERSONNEL_INPUTS!$E26=0,0,(PERSONNEL_INPUTS!$N$43*PERSONNEL_INPUTS!$N26)/PERSONNEL_INPUTS!$E26)</f>
        <v>0</v>
      </c>
      <c r="AO26" s="195">
        <f t="shared" si="5"/>
        <v>0</v>
      </c>
      <c r="AP26" s="197">
        <f>PERSONNEL_INPUTS!$E26*AR26</f>
        <v>0</v>
      </c>
      <c r="AQ26" s="187">
        <f>PERSONNEL_INPUTS!O26</f>
        <v>0</v>
      </c>
      <c r="AR26" s="217">
        <f>IF(PERSONNEL_INPUTS!$E26=0,0,(PERSONNEL_INPUTS!$O$43*PERSONNEL_INPUTS!$O26)/PERSONNEL_INPUTS!$E26)</f>
        <v>0</v>
      </c>
      <c r="AS26" s="195">
        <f t="shared" si="6"/>
        <v>0</v>
      </c>
      <c r="AT26" s="197">
        <f>PERSONNEL_INPUTS!$E26*AV26</f>
        <v>0</v>
      </c>
      <c r="AU26" s="187">
        <f>PERSONNEL_INPUTS!P26</f>
        <v>0</v>
      </c>
      <c r="AV26" s="217">
        <f>IF(PERSONNEL_INPUTS!$E26=0,0,(PERSONNEL_INPUTS!$P$43*PERSONNEL_INPUTS!$P26)/PERSONNEL_INPUTS!$E26)</f>
        <v>0</v>
      </c>
      <c r="AW26" s="195">
        <f t="shared" si="7"/>
        <v>0</v>
      </c>
      <c r="AX26" s="197">
        <f>PERSONNEL_INPUTS!$E26*AZ26</f>
        <v>0</v>
      </c>
      <c r="AY26" s="187">
        <f>PERSONNEL_INPUTS!Q26</f>
        <v>0</v>
      </c>
      <c r="AZ26" s="217">
        <f>IF(PERSONNEL_INPUTS!$E26=0,0,(PERSONNEL_INPUTS!$Q$43*PERSONNEL_INPUTS!$Q26)/PERSONNEL_INPUTS!$E26)</f>
        <v>0</v>
      </c>
      <c r="BA26" s="195">
        <f t="shared" si="8"/>
        <v>0</v>
      </c>
      <c r="BB26" s="197">
        <f>PERSONNEL_INPUTS!$E26*BD26</f>
        <v>0</v>
      </c>
      <c r="BC26" s="187">
        <f>PERSONNEL_INPUTS!R26</f>
        <v>0</v>
      </c>
      <c r="BD26" s="217">
        <f>IF(PERSONNEL_INPUTS!$E26=0,0,(PERSONNEL_INPUTS!$R$43*PERSONNEL_INPUTS!$R26)/PERSONNEL_INPUTS!$E26)</f>
        <v>0</v>
      </c>
      <c r="BE26" s="195">
        <f t="shared" si="9"/>
        <v>0</v>
      </c>
      <c r="BF26" s="197">
        <f>PERSONNEL_INPUTS!$E26*BH26</f>
        <v>0</v>
      </c>
      <c r="BG26" s="187">
        <f>PERSONNEL_INPUTS!S26</f>
        <v>0</v>
      </c>
      <c r="BH26" s="217">
        <f>IF(PERSONNEL_INPUTS!$E26=0,0,(PERSONNEL_INPUTS!$S$43*PERSONNEL_INPUTS!$S26)/PERSONNEL_INPUTS!$E26)</f>
        <v>0</v>
      </c>
      <c r="BI26" s="195">
        <f t="shared" si="10"/>
        <v>0</v>
      </c>
      <c r="BJ26" s="197">
        <f>PERSONNEL_INPUTS!$E26*BL26</f>
        <v>0</v>
      </c>
      <c r="BK26" s="187">
        <f>PERSONNEL_INPUTS!T26</f>
        <v>0</v>
      </c>
      <c r="BL26" s="217">
        <f>IF(PERSONNEL_INPUTS!$E26=0,0,(PERSONNEL_INPUTS!$T$43*PERSONNEL_INPUTS!$T26)/PERSONNEL_INPUTS!$E26)</f>
        <v>0</v>
      </c>
      <c r="BM26" s="195">
        <f t="shared" si="11"/>
        <v>0</v>
      </c>
      <c r="BN26" s="197">
        <f>PERSONNEL_INPUTS!$E26*BP26</f>
        <v>0</v>
      </c>
      <c r="BO26" s="187">
        <f>PERSONNEL_INPUTS!U26</f>
        <v>0</v>
      </c>
      <c r="BP26" s="217">
        <f>IF(PERSONNEL_INPUTS!$E26=0,0,(PERSONNEL_INPUTS!$U$43*PERSONNEL_INPUTS!$U26)/PERSONNEL_INPUTS!$E26)</f>
        <v>0</v>
      </c>
      <c r="BQ26" s="195">
        <f t="shared" si="12"/>
        <v>0</v>
      </c>
      <c r="BR26" s="197">
        <f>PERSONNEL_INPUTS!$E26*BT26</f>
        <v>0</v>
      </c>
      <c r="BS26" s="187">
        <f>PERSONNEL_INPUTS!V26</f>
        <v>0</v>
      </c>
      <c r="BT26" s="217">
        <f>IF(PERSONNEL_INPUTS!$E26=0,0,(PERSONNEL_INPUTS!$V$43*PERSONNEL_INPUTS!$V26)/PERSONNEL_INPUTS!$E26)</f>
        <v>0</v>
      </c>
      <c r="BU26" s="195">
        <f t="shared" si="13"/>
        <v>0</v>
      </c>
      <c r="BV26" s="197">
        <f>PERSONNEL_INPUTS!$E26*BX26</f>
        <v>0</v>
      </c>
      <c r="BW26" s="187">
        <f>PERSONNEL_INPUTS!W26</f>
        <v>0</v>
      </c>
      <c r="BX26" s="217">
        <f>IF(PERSONNEL_INPUTS!$E26=0,0,(PERSONNEL_INPUTS!$W$43*PERSONNEL_INPUTS!$W26)/PERSONNEL_INPUTS!$E26)</f>
        <v>0</v>
      </c>
      <c r="BY26" s="195">
        <f t="shared" si="14"/>
        <v>0</v>
      </c>
      <c r="BZ26" s="197">
        <f>PERSONNEL_INPUTS!$E26*CB26</f>
        <v>0</v>
      </c>
      <c r="CA26" s="187">
        <f>PERSONNEL_INPUTS!X26</f>
        <v>0</v>
      </c>
      <c r="CB26" s="217">
        <f>IF(PERSONNEL_INPUTS!$E26=0,0,(PERSONNEL_INPUTS!$X$43*PERSONNEL_INPUTS!$X26)/PERSONNEL_INPUTS!$E26)</f>
        <v>0</v>
      </c>
      <c r="CC26" s="195">
        <f t="shared" si="15"/>
        <v>0</v>
      </c>
      <c r="CD26" s="197">
        <f>PERSONNEL_INPUTS!$E26*CF26</f>
        <v>0</v>
      </c>
      <c r="CE26" s="187">
        <f>PERSONNEL_INPUTS!Y26</f>
        <v>0</v>
      </c>
      <c r="CF26" s="217">
        <f>IF(PERSONNEL_INPUTS!$E26=0,0,(PERSONNEL_INPUTS!$Y$43*PERSONNEL_INPUTS!$Y26)/PERSONNEL_INPUTS!$E26)</f>
        <v>0</v>
      </c>
      <c r="CG26" s="195">
        <f t="shared" si="16"/>
        <v>0</v>
      </c>
      <c r="CH26" s="197">
        <f>PERSONNEL_INPUTS!$E26*CJ26</f>
        <v>0</v>
      </c>
      <c r="CI26" s="187">
        <f>PERSONNEL_INPUTS!Z26</f>
        <v>0</v>
      </c>
      <c r="CJ26" s="217">
        <f>IF(PERSONNEL_INPUTS!$E26=0,0,(PERSONNEL_INPUTS!$Z$43*PERSONNEL_INPUTS!$Z26)/PERSONNEL_INPUTS!$E26)</f>
        <v>0</v>
      </c>
      <c r="CK26" s="195">
        <f t="shared" si="17"/>
        <v>0</v>
      </c>
      <c r="CL26" s="197">
        <f>PERSONNEL_INPUTS!$E26*CN26</f>
        <v>0</v>
      </c>
      <c r="CM26" s="187">
        <f>PERSONNEL_INPUTS!AA26</f>
        <v>0</v>
      </c>
      <c r="CN26" s="217">
        <f>IF(PERSONNEL_INPUTS!$E26=0,0,(PERSONNEL_INPUTS!$AA$43*PERSONNEL_INPUTS!$AA26)/PERSONNEL_INPUTS!$E26)</f>
        <v>0</v>
      </c>
      <c r="CO26" s="195">
        <f t="shared" si="18"/>
        <v>0</v>
      </c>
      <c r="CP26" s="197">
        <f>PERSONNEL_INPUTS!$E26*CR26</f>
        <v>0</v>
      </c>
      <c r="CQ26" s="187">
        <f>PERSONNEL_INPUTS!AB26</f>
        <v>0</v>
      </c>
      <c r="CR26" s="217">
        <f>IF(PERSONNEL_INPUTS!$E26=0,0,(PERSONNEL_INPUTS!$AB$43*PERSONNEL_INPUTS!$AB26)/PERSONNEL_INPUTS!$E26)</f>
        <v>0</v>
      </c>
      <c r="CS26" s="195">
        <f t="shared" si="19"/>
        <v>0</v>
      </c>
      <c r="CT26" s="197">
        <f>PERSONNEL_INPUTS!$E26*CV26</f>
        <v>0</v>
      </c>
      <c r="CU26" s="187">
        <f>PERSONNEL_INPUTS!AC26</f>
        <v>0</v>
      </c>
      <c r="CV26" s="217">
        <f>IF(PERSONNEL_INPUTS!$E26=0,0,(PERSONNEL_INPUTS!$AC$43*PERSONNEL_INPUTS!$AC26)/PERSONNEL_INPUTS!$E26)</f>
        <v>0</v>
      </c>
      <c r="CW26" s="195">
        <f t="shared" si="20"/>
        <v>0</v>
      </c>
      <c r="CX26" s="197">
        <f>PERSONNEL_INPUTS!$E26*CZ26</f>
        <v>0</v>
      </c>
      <c r="CY26" s="187">
        <f>PERSONNEL_INPUTS!AD26</f>
        <v>0</v>
      </c>
      <c r="CZ26" s="217">
        <f>IF(PERSONNEL_INPUTS!$E26=0,0,(PERSONNEL_INPUTS!$AD$43*PERSONNEL_INPUTS!$AD26)/PERSONNEL_INPUTS!$E26)</f>
        <v>0</v>
      </c>
      <c r="DA26" s="195">
        <f t="shared" si="21"/>
        <v>0</v>
      </c>
      <c r="DB26" s="197">
        <f>PERSONNEL_INPUTS!$E26*DD26</f>
        <v>0</v>
      </c>
      <c r="DC26" s="187">
        <f>PERSONNEL_INPUTS!AE26</f>
        <v>0</v>
      </c>
      <c r="DD26" s="217">
        <f>IF(PERSONNEL_INPUTS!$E26=0,0,(PERSONNEL_INPUTS!$AE$43*PERSONNEL_INPUTS!$AE26)/PERSONNEL_INPUTS!$E26)</f>
        <v>0</v>
      </c>
      <c r="DE26" s="195">
        <f t="shared" si="22"/>
        <v>0</v>
      </c>
      <c r="DF26" s="197">
        <f>PERSONNEL_INPUTS!$E26*DH26</f>
        <v>0</v>
      </c>
      <c r="DG26" s="187">
        <f>PERSONNEL_INPUTS!AF26</f>
        <v>0</v>
      </c>
      <c r="DH26" s="217">
        <f>IF(PERSONNEL_INPUTS!$E26=0,0,(PERSONNEL_INPUTS!$AF$43*PERSONNEL_INPUTS!$AF26)/PERSONNEL_INPUTS!$E26)</f>
        <v>0</v>
      </c>
      <c r="DI26" s="195">
        <f t="shared" si="23"/>
        <v>0</v>
      </c>
      <c r="DJ26" s="218">
        <f>IF(PERSONNEL_INPUTS!$E26=0,0,(PERSONNEL_INPUTS!$AF$43*PERSONNEL_INPUTS!$AG26)/PERSONNEL_INPUTS!$E26)</f>
        <v>0</v>
      </c>
      <c r="DK26" s="195">
        <f t="shared" si="24"/>
        <v>0</v>
      </c>
      <c r="DL26" s="5"/>
    </row>
    <row r="27" spans="1:116" s="6" customFormat="1" ht="18.75" customHeight="1" x14ac:dyDescent="0.3">
      <c r="A27" s="212" t="str">
        <f>PERSONNEL_INPUTS!A27</f>
        <v>Enter Staff Title/Name</v>
      </c>
      <c r="B27" s="3">
        <f>PERSONNEL_INPUTS!B27</f>
        <v>0</v>
      </c>
      <c r="C27" s="213">
        <f>PERSONNEL_INPUTS!C27</f>
        <v>0</v>
      </c>
      <c r="D27" s="214">
        <f>PERSONNEL_INPUTS!D27</f>
        <v>0</v>
      </c>
      <c r="E27" s="195">
        <f>SUM(PERSONNEL_INPUTS!C27*PERSONNEL_INPUTS!D27)</f>
        <v>0</v>
      </c>
      <c r="F27" s="12">
        <f>SUM(PERSONNEL_INPUTS!C27,E27)</f>
        <v>0</v>
      </c>
      <c r="G27" s="215">
        <f>PERSONNEL_INPUTS!E27</f>
        <v>0</v>
      </c>
      <c r="H27" s="216">
        <f>IF(PERSONNEL_INPUTS!E27=0,0,(PERSONNEL_INPUTS!F27/PERSONNEL_INPUTS!E27))</f>
        <v>0</v>
      </c>
      <c r="I27" s="3">
        <f>PERSONNEL_INPUTS!F27</f>
        <v>0</v>
      </c>
      <c r="J27" s="196">
        <f>IF(PERSONNEL_INPUTS!$E27=0,0,(I27/PERSONNEL_INPUTS!$E27)*$F27)</f>
        <v>0</v>
      </c>
      <c r="K27" s="216">
        <f>IF(PERSONNEL_INPUTS!E27=0,0,(PERSONNEL_INPUTS!G27/PERSONNEL_INPUTS!E27))</f>
        <v>0</v>
      </c>
      <c r="L27" s="13">
        <f>PERSONNEL_INPUTS!G27</f>
        <v>0</v>
      </c>
      <c r="M27" s="196">
        <f>IF(PERSONNEL_INPUTS!$E27=0,0,(L27/PERSONNEL_INPUTS!$E27)*$F27)</f>
        <v>0</v>
      </c>
      <c r="N27" s="197">
        <f>PERSONNEL_INPUTS!$E27*P27</f>
        <v>0</v>
      </c>
      <c r="O27" s="187">
        <f>PERSONNEL_INPUTS!H27</f>
        <v>0</v>
      </c>
      <c r="P27" s="217">
        <f>IF(PERSONNEL_INPUTS!$E27=0,0,(PERSONNEL_INPUTS!$H$43*PERSONNEL_INPUTS!$H27)/PERSONNEL_INPUTS!$E27)</f>
        <v>0</v>
      </c>
      <c r="Q27" s="195">
        <f t="shared" si="25"/>
        <v>0</v>
      </c>
      <c r="R27" s="197">
        <f>PERSONNEL_INPUTS!$E27*T27</f>
        <v>0</v>
      </c>
      <c r="S27" s="187">
        <f>PERSONNEL_INPUTS!I27</f>
        <v>0</v>
      </c>
      <c r="T27" s="217">
        <f>IF(PERSONNEL_INPUTS!$E27=0,0,(PERSONNEL_INPUTS!$I$43*PERSONNEL_INPUTS!$I27)/PERSONNEL_INPUTS!$E27)</f>
        <v>0</v>
      </c>
      <c r="U27" s="195">
        <f t="shared" si="0"/>
        <v>0</v>
      </c>
      <c r="V27" s="197">
        <f>PERSONNEL_INPUTS!$E27*X27</f>
        <v>0</v>
      </c>
      <c r="W27" s="187">
        <f>PERSONNEL_INPUTS!J27</f>
        <v>0</v>
      </c>
      <c r="X27" s="217">
        <f>IF(PERSONNEL_INPUTS!$E27=0,0,(PERSONNEL_INPUTS!$J$43*PERSONNEL_INPUTS!$J27)/PERSONNEL_INPUTS!$E27)</f>
        <v>0</v>
      </c>
      <c r="Y27" s="195">
        <f t="shared" si="1"/>
        <v>0</v>
      </c>
      <c r="Z27" s="197">
        <f>PERSONNEL_INPUTS!$E27*AB27</f>
        <v>0</v>
      </c>
      <c r="AA27" s="187">
        <f>PERSONNEL_INPUTS!K27</f>
        <v>0</v>
      </c>
      <c r="AB27" s="217">
        <f>IF(PERSONNEL_INPUTS!$E27=0,0,(PERSONNEL_INPUTS!$K$43*PERSONNEL_INPUTS!$K27)/PERSONNEL_INPUTS!$E27)</f>
        <v>0</v>
      </c>
      <c r="AC27" s="195">
        <f t="shared" si="2"/>
        <v>0</v>
      </c>
      <c r="AD27" s="197">
        <f>PERSONNEL_INPUTS!$E27*AF27</f>
        <v>0</v>
      </c>
      <c r="AE27" s="187">
        <f>PERSONNEL_INPUTS!L27</f>
        <v>0</v>
      </c>
      <c r="AF27" s="217">
        <f>IF(PERSONNEL_INPUTS!$E27=0,0,(PERSONNEL_INPUTS!$L$43*PERSONNEL_INPUTS!$L27)/PERSONNEL_INPUTS!$E27)</f>
        <v>0</v>
      </c>
      <c r="AG27" s="195">
        <f t="shared" si="3"/>
        <v>0</v>
      </c>
      <c r="AH27" s="197">
        <f>PERSONNEL_INPUTS!$E27*AJ27</f>
        <v>0</v>
      </c>
      <c r="AI27" s="187">
        <f>PERSONNEL_INPUTS!M27</f>
        <v>0</v>
      </c>
      <c r="AJ27" s="217">
        <f>IF(PERSONNEL_INPUTS!$E27=0,0,(PERSONNEL_INPUTS!$M$43*PERSONNEL_INPUTS!$M27)/PERSONNEL_INPUTS!$E27)</f>
        <v>0</v>
      </c>
      <c r="AK27" s="195">
        <f t="shared" si="4"/>
        <v>0</v>
      </c>
      <c r="AL27" s="197">
        <f>PERSONNEL_INPUTS!$E27*AN27</f>
        <v>0</v>
      </c>
      <c r="AM27" s="187">
        <f>PERSONNEL_INPUTS!N27</f>
        <v>0</v>
      </c>
      <c r="AN27" s="217">
        <f>IF(PERSONNEL_INPUTS!$E27=0,0,(PERSONNEL_INPUTS!$N$43*PERSONNEL_INPUTS!$N27)/PERSONNEL_INPUTS!$E27)</f>
        <v>0</v>
      </c>
      <c r="AO27" s="195">
        <f t="shared" si="5"/>
        <v>0</v>
      </c>
      <c r="AP27" s="197">
        <f>PERSONNEL_INPUTS!$E27*AR27</f>
        <v>0</v>
      </c>
      <c r="AQ27" s="187">
        <f>PERSONNEL_INPUTS!O27</f>
        <v>0</v>
      </c>
      <c r="AR27" s="217">
        <f>IF(PERSONNEL_INPUTS!$E27=0,0,(PERSONNEL_INPUTS!$O$43*PERSONNEL_INPUTS!$O27)/PERSONNEL_INPUTS!$E27)</f>
        <v>0</v>
      </c>
      <c r="AS27" s="195">
        <f t="shared" si="6"/>
        <v>0</v>
      </c>
      <c r="AT27" s="197">
        <f>PERSONNEL_INPUTS!$E27*AV27</f>
        <v>0</v>
      </c>
      <c r="AU27" s="187">
        <f>PERSONNEL_INPUTS!P27</f>
        <v>0</v>
      </c>
      <c r="AV27" s="217">
        <f>IF(PERSONNEL_INPUTS!$E27=0,0,(PERSONNEL_INPUTS!$P$43*PERSONNEL_INPUTS!$P27)/PERSONNEL_INPUTS!$E27)</f>
        <v>0</v>
      </c>
      <c r="AW27" s="195">
        <f t="shared" si="7"/>
        <v>0</v>
      </c>
      <c r="AX27" s="197">
        <f>PERSONNEL_INPUTS!$E27*AZ27</f>
        <v>0</v>
      </c>
      <c r="AY27" s="187">
        <f>PERSONNEL_INPUTS!Q27</f>
        <v>0</v>
      </c>
      <c r="AZ27" s="217">
        <f>IF(PERSONNEL_INPUTS!$E27=0,0,(PERSONNEL_INPUTS!$Q$43*PERSONNEL_INPUTS!$Q27)/PERSONNEL_INPUTS!$E27)</f>
        <v>0</v>
      </c>
      <c r="BA27" s="195">
        <f t="shared" si="8"/>
        <v>0</v>
      </c>
      <c r="BB27" s="197">
        <f>PERSONNEL_INPUTS!$E27*BD27</f>
        <v>0</v>
      </c>
      <c r="BC27" s="187">
        <f>PERSONNEL_INPUTS!R27</f>
        <v>0</v>
      </c>
      <c r="BD27" s="217">
        <f>IF(PERSONNEL_INPUTS!$E27=0,0,(PERSONNEL_INPUTS!$R$43*PERSONNEL_INPUTS!$R27)/PERSONNEL_INPUTS!$E27)</f>
        <v>0</v>
      </c>
      <c r="BE27" s="195">
        <f t="shared" si="9"/>
        <v>0</v>
      </c>
      <c r="BF27" s="197">
        <f>PERSONNEL_INPUTS!$E27*BH27</f>
        <v>0</v>
      </c>
      <c r="BG27" s="187">
        <f>PERSONNEL_INPUTS!S27</f>
        <v>0</v>
      </c>
      <c r="BH27" s="217">
        <f>IF(PERSONNEL_INPUTS!$E27=0,0,(PERSONNEL_INPUTS!$S$43*PERSONNEL_INPUTS!$S27)/PERSONNEL_INPUTS!$E27)</f>
        <v>0</v>
      </c>
      <c r="BI27" s="195">
        <f t="shared" si="10"/>
        <v>0</v>
      </c>
      <c r="BJ27" s="197">
        <f>PERSONNEL_INPUTS!$E27*BL27</f>
        <v>0</v>
      </c>
      <c r="BK27" s="187">
        <f>PERSONNEL_INPUTS!T27</f>
        <v>0</v>
      </c>
      <c r="BL27" s="217">
        <f>IF(PERSONNEL_INPUTS!$E27=0,0,(PERSONNEL_INPUTS!$T$43*PERSONNEL_INPUTS!$T27)/PERSONNEL_INPUTS!$E27)</f>
        <v>0</v>
      </c>
      <c r="BM27" s="195">
        <f t="shared" si="11"/>
        <v>0</v>
      </c>
      <c r="BN27" s="197">
        <f>PERSONNEL_INPUTS!$E27*BP27</f>
        <v>0</v>
      </c>
      <c r="BO27" s="187">
        <f>PERSONNEL_INPUTS!U27</f>
        <v>0</v>
      </c>
      <c r="BP27" s="217">
        <f>IF(PERSONNEL_INPUTS!$E27=0,0,(PERSONNEL_INPUTS!$U$43*PERSONNEL_INPUTS!$U27)/PERSONNEL_INPUTS!$E27)</f>
        <v>0</v>
      </c>
      <c r="BQ27" s="195">
        <f t="shared" si="12"/>
        <v>0</v>
      </c>
      <c r="BR27" s="197">
        <f>PERSONNEL_INPUTS!$E27*BT27</f>
        <v>0</v>
      </c>
      <c r="BS27" s="187">
        <f>PERSONNEL_INPUTS!V27</f>
        <v>0</v>
      </c>
      <c r="BT27" s="217">
        <f>IF(PERSONNEL_INPUTS!$E27=0,0,(PERSONNEL_INPUTS!$V$43*PERSONNEL_INPUTS!$V27)/PERSONNEL_INPUTS!$E27)</f>
        <v>0</v>
      </c>
      <c r="BU27" s="195">
        <f t="shared" si="13"/>
        <v>0</v>
      </c>
      <c r="BV27" s="197">
        <f>PERSONNEL_INPUTS!$E27*BX27</f>
        <v>0</v>
      </c>
      <c r="BW27" s="187">
        <f>PERSONNEL_INPUTS!W27</f>
        <v>0</v>
      </c>
      <c r="BX27" s="217">
        <f>IF(PERSONNEL_INPUTS!$E27=0,0,(PERSONNEL_INPUTS!$W$43*PERSONNEL_INPUTS!$W27)/PERSONNEL_INPUTS!$E27)</f>
        <v>0</v>
      </c>
      <c r="BY27" s="195">
        <f t="shared" si="14"/>
        <v>0</v>
      </c>
      <c r="BZ27" s="197">
        <f>PERSONNEL_INPUTS!$E27*CB27</f>
        <v>0</v>
      </c>
      <c r="CA27" s="187">
        <f>PERSONNEL_INPUTS!X27</f>
        <v>0</v>
      </c>
      <c r="CB27" s="217">
        <f>IF(PERSONNEL_INPUTS!$E27=0,0,(PERSONNEL_INPUTS!$X$43*PERSONNEL_INPUTS!$X27)/PERSONNEL_INPUTS!$E27)</f>
        <v>0</v>
      </c>
      <c r="CC27" s="195">
        <f t="shared" si="15"/>
        <v>0</v>
      </c>
      <c r="CD27" s="197">
        <f>PERSONNEL_INPUTS!$E27*CF27</f>
        <v>0</v>
      </c>
      <c r="CE27" s="187">
        <f>PERSONNEL_INPUTS!Y27</f>
        <v>0</v>
      </c>
      <c r="CF27" s="217">
        <f>IF(PERSONNEL_INPUTS!$E27=0,0,(PERSONNEL_INPUTS!$Y$43*PERSONNEL_INPUTS!$Y27)/PERSONNEL_INPUTS!$E27)</f>
        <v>0</v>
      </c>
      <c r="CG27" s="195">
        <f t="shared" si="16"/>
        <v>0</v>
      </c>
      <c r="CH27" s="197">
        <f>PERSONNEL_INPUTS!$E27*CJ27</f>
        <v>0</v>
      </c>
      <c r="CI27" s="187">
        <f>PERSONNEL_INPUTS!Z27</f>
        <v>0</v>
      </c>
      <c r="CJ27" s="217">
        <f>IF(PERSONNEL_INPUTS!$E27=0,0,(PERSONNEL_INPUTS!$Z$43*PERSONNEL_INPUTS!$Z27)/PERSONNEL_INPUTS!$E27)</f>
        <v>0</v>
      </c>
      <c r="CK27" s="195">
        <f t="shared" si="17"/>
        <v>0</v>
      </c>
      <c r="CL27" s="197">
        <f>PERSONNEL_INPUTS!$E27*CN27</f>
        <v>0</v>
      </c>
      <c r="CM27" s="187">
        <f>PERSONNEL_INPUTS!AA27</f>
        <v>0</v>
      </c>
      <c r="CN27" s="217">
        <f>IF(PERSONNEL_INPUTS!$E27=0,0,(PERSONNEL_INPUTS!$AA$43*PERSONNEL_INPUTS!$AA27)/PERSONNEL_INPUTS!$E27)</f>
        <v>0</v>
      </c>
      <c r="CO27" s="195">
        <f t="shared" si="18"/>
        <v>0</v>
      </c>
      <c r="CP27" s="197">
        <f>PERSONNEL_INPUTS!$E27*CR27</f>
        <v>0</v>
      </c>
      <c r="CQ27" s="187">
        <f>PERSONNEL_INPUTS!AB27</f>
        <v>0</v>
      </c>
      <c r="CR27" s="217">
        <f>IF(PERSONNEL_INPUTS!$E27=0,0,(PERSONNEL_INPUTS!$AB$43*PERSONNEL_INPUTS!$AB27)/PERSONNEL_INPUTS!$E27)</f>
        <v>0</v>
      </c>
      <c r="CS27" s="195">
        <f t="shared" si="19"/>
        <v>0</v>
      </c>
      <c r="CT27" s="197">
        <f>PERSONNEL_INPUTS!$E27*CV27</f>
        <v>0</v>
      </c>
      <c r="CU27" s="187">
        <f>PERSONNEL_INPUTS!AC27</f>
        <v>0</v>
      </c>
      <c r="CV27" s="217">
        <f>IF(PERSONNEL_INPUTS!$E27=0,0,(PERSONNEL_INPUTS!$AC$43*PERSONNEL_INPUTS!$AC27)/PERSONNEL_INPUTS!$E27)</f>
        <v>0</v>
      </c>
      <c r="CW27" s="195">
        <f t="shared" si="20"/>
        <v>0</v>
      </c>
      <c r="CX27" s="197">
        <f>PERSONNEL_INPUTS!$E27*CZ27</f>
        <v>0</v>
      </c>
      <c r="CY27" s="187">
        <f>PERSONNEL_INPUTS!AD27</f>
        <v>0</v>
      </c>
      <c r="CZ27" s="217">
        <f>IF(PERSONNEL_INPUTS!$E27=0,0,(PERSONNEL_INPUTS!$AD$43*PERSONNEL_INPUTS!$AD27)/PERSONNEL_INPUTS!$E27)</f>
        <v>0</v>
      </c>
      <c r="DA27" s="195">
        <f t="shared" si="21"/>
        <v>0</v>
      </c>
      <c r="DB27" s="197">
        <f>PERSONNEL_INPUTS!$E27*DD27</f>
        <v>0</v>
      </c>
      <c r="DC27" s="187">
        <f>PERSONNEL_INPUTS!AE27</f>
        <v>0</v>
      </c>
      <c r="DD27" s="217">
        <f>IF(PERSONNEL_INPUTS!$E27=0,0,(PERSONNEL_INPUTS!$AE$43*PERSONNEL_INPUTS!$AE27)/PERSONNEL_INPUTS!$E27)</f>
        <v>0</v>
      </c>
      <c r="DE27" s="195">
        <f t="shared" si="22"/>
        <v>0</v>
      </c>
      <c r="DF27" s="197">
        <f>PERSONNEL_INPUTS!$E27*DH27</f>
        <v>0</v>
      </c>
      <c r="DG27" s="187">
        <f>PERSONNEL_INPUTS!AF27</f>
        <v>0</v>
      </c>
      <c r="DH27" s="217">
        <f>IF(PERSONNEL_INPUTS!$E27=0,0,(PERSONNEL_INPUTS!$AF$43*PERSONNEL_INPUTS!$AF27)/PERSONNEL_INPUTS!$E27)</f>
        <v>0</v>
      </c>
      <c r="DI27" s="195">
        <f t="shared" si="23"/>
        <v>0</v>
      </c>
      <c r="DJ27" s="218">
        <f>IF(PERSONNEL_INPUTS!$E27=0,0,(PERSONNEL_INPUTS!$AF$43*PERSONNEL_INPUTS!$AG27)/PERSONNEL_INPUTS!$E27)</f>
        <v>0</v>
      </c>
      <c r="DK27" s="195">
        <f t="shared" si="24"/>
        <v>0</v>
      </c>
      <c r="DL27" s="5"/>
    </row>
    <row r="28" spans="1:116" s="6" customFormat="1" ht="18.75" customHeight="1" x14ac:dyDescent="0.3">
      <c r="A28" s="212" t="str">
        <f>PERSONNEL_INPUTS!A28</f>
        <v>Enter Staff Title/Name</v>
      </c>
      <c r="B28" s="3">
        <f>PERSONNEL_INPUTS!B28</f>
        <v>0</v>
      </c>
      <c r="C28" s="213">
        <f>PERSONNEL_INPUTS!C28</f>
        <v>0</v>
      </c>
      <c r="D28" s="214">
        <f>PERSONNEL_INPUTS!D28</f>
        <v>0</v>
      </c>
      <c r="E28" s="195">
        <f>SUM(PERSONNEL_INPUTS!C28*PERSONNEL_INPUTS!D28)</f>
        <v>0</v>
      </c>
      <c r="F28" s="12">
        <f>SUM(PERSONNEL_INPUTS!C28,E28)</f>
        <v>0</v>
      </c>
      <c r="G28" s="215">
        <f>PERSONNEL_INPUTS!E28</f>
        <v>0</v>
      </c>
      <c r="H28" s="216">
        <f>IF(PERSONNEL_INPUTS!E28=0,0,(PERSONNEL_INPUTS!F28/PERSONNEL_INPUTS!E28))</f>
        <v>0</v>
      </c>
      <c r="I28" s="3">
        <f>PERSONNEL_INPUTS!F28</f>
        <v>0</v>
      </c>
      <c r="J28" s="196">
        <f>IF(PERSONNEL_INPUTS!$E28=0,0,(I28/PERSONNEL_INPUTS!$E28)*$F28)</f>
        <v>0</v>
      </c>
      <c r="K28" s="216">
        <f>IF(PERSONNEL_INPUTS!E28=0,0,(PERSONNEL_INPUTS!G28/PERSONNEL_INPUTS!E28))</f>
        <v>0</v>
      </c>
      <c r="L28" s="13">
        <f>PERSONNEL_INPUTS!G28</f>
        <v>0</v>
      </c>
      <c r="M28" s="196">
        <f>IF(PERSONNEL_INPUTS!$E28=0,0,(L28/PERSONNEL_INPUTS!$E28)*$F28)</f>
        <v>0</v>
      </c>
      <c r="N28" s="197">
        <f>PERSONNEL_INPUTS!$E28*P28</f>
        <v>0</v>
      </c>
      <c r="O28" s="187">
        <f>PERSONNEL_INPUTS!H28</f>
        <v>0</v>
      </c>
      <c r="P28" s="217">
        <f>IF(PERSONNEL_INPUTS!$E28=0,0,(PERSONNEL_INPUTS!$H$43*PERSONNEL_INPUTS!$H28)/PERSONNEL_INPUTS!$E28)</f>
        <v>0</v>
      </c>
      <c r="Q28" s="195">
        <f t="shared" si="25"/>
        <v>0</v>
      </c>
      <c r="R28" s="197">
        <f>PERSONNEL_INPUTS!$E28*T28</f>
        <v>0</v>
      </c>
      <c r="S28" s="187">
        <f>PERSONNEL_INPUTS!I28</f>
        <v>0</v>
      </c>
      <c r="T28" s="217">
        <f>IF(PERSONNEL_INPUTS!$E28=0,0,(PERSONNEL_INPUTS!$I$43*PERSONNEL_INPUTS!$I28)/PERSONNEL_INPUTS!$E28)</f>
        <v>0</v>
      </c>
      <c r="U28" s="195">
        <f t="shared" si="0"/>
        <v>0</v>
      </c>
      <c r="V28" s="197">
        <f>PERSONNEL_INPUTS!$E28*X28</f>
        <v>0</v>
      </c>
      <c r="W28" s="187">
        <f>PERSONNEL_INPUTS!J28</f>
        <v>0</v>
      </c>
      <c r="X28" s="217">
        <f>IF(PERSONNEL_INPUTS!$E28=0,0,(PERSONNEL_INPUTS!$J$43*PERSONNEL_INPUTS!$J28)/PERSONNEL_INPUTS!$E28)</f>
        <v>0</v>
      </c>
      <c r="Y28" s="195">
        <f t="shared" si="1"/>
        <v>0</v>
      </c>
      <c r="Z28" s="197">
        <f>PERSONNEL_INPUTS!$E28*AB28</f>
        <v>0</v>
      </c>
      <c r="AA28" s="187">
        <f>PERSONNEL_INPUTS!K28</f>
        <v>0</v>
      </c>
      <c r="AB28" s="217">
        <f>IF(PERSONNEL_INPUTS!$E28=0,0,(PERSONNEL_INPUTS!$K$43*PERSONNEL_INPUTS!$K28)/PERSONNEL_INPUTS!$E28)</f>
        <v>0</v>
      </c>
      <c r="AC28" s="195">
        <f t="shared" si="2"/>
        <v>0</v>
      </c>
      <c r="AD28" s="197">
        <f>PERSONNEL_INPUTS!$E28*AF28</f>
        <v>0</v>
      </c>
      <c r="AE28" s="187">
        <f>PERSONNEL_INPUTS!L28</f>
        <v>0</v>
      </c>
      <c r="AF28" s="217">
        <f>IF(PERSONNEL_INPUTS!$E28=0,0,(PERSONNEL_INPUTS!$L$43*PERSONNEL_INPUTS!$L28)/PERSONNEL_INPUTS!$E28)</f>
        <v>0</v>
      </c>
      <c r="AG28" s="195">
        <f t="shared" si="3"/>
        <v>0</v>
      </c>
      <c r="AH28" s="197">
        <f>PERSONNEL_INPUTS!$E28*AJ28</f>
        <v>0</v>
      </c>
      <c r="AI28" s="187">
        <f>PERSONNEL_INPUTS!M28</f>
        <v>0</v>
      </c>
      <c r="AJ28" s="217">
        <f>IF(PERSONNEL_INPUTS!$E28=0,0,(PERSONNEL_INPUTS!$M$43*PERSONNEL_INPUTS!$M28)/PERSONNEL_INPUTS!$E28)</f>
        <v>0</v>
      </c>
      <c r="AK28" s="195">
        <f t="shared" si="4"/>
        <v>0</v>
      </c>
      <c r="AL28" s="197">
        <f>PERSONNEL_INPUTS!$E28*AN28</f>
        <v>0</v>
      </c>
      <c r="AM28" s="187">
        <f>PERSONNEL_INPUTS!N28</f>
        <v>0</v>
      </c>
      <c r="AN28" s="217">
        <f>IF(PERSONNEL_INPUTS!$E28=0,0,(PERSONNEL_INPUTS!$N$43*PERSONNEL_INPUTS!$N28)/PERSONNEL_INPUTS!$E28)</f>
        <v>0</v>
      </c>
      <c r="AO28" s="195">
        <f t="shared" si="5"/>
        <v>0</v>
      </c>
      <c r="AP28" s="197">
        <f>PERSONNEL_INPUTS!$E28*AR28</f>
        <v>0</v>
      </c>
      <c r="AQ28" s="187">
        <f>PERSONNEL_INPUTS!O28</f>
        <v>0</v>
      </c>
      <c r="AR28" s="217">
        <f>IF(PERSONNEL_INPUTS!$E28=0,0,(PERSONNEL_INPUTS!$O$43*PERSONNEL_INPUTS!$O28)/PERSONNEL_INPUTS!$E28)</f>
        <v>0</v>
      </c>
      <c r="AS28" s="195">
        <f t="shared" si="6"/>
        <v>0</v>
      </c>
      <c r="AT28" s="197">
        <f>PERSONNEL_INPUTS!$E28*AV28</f>
        <v>0</v>
      </c>
      <c r="AU28" s="187">
        <f>PERSONNEL_INPUTS!P28</f>
        <v>0</v>
      </c>
      <c r="AV28" s="217">
        <f>IF(PERSONNEL_INPUTS!$E28=0,0,(PERSONNEL_INPUTS!$P$43*PERSONNEL_INPUTS!$P28)/PERSONNEL_INPUTS!$E28)</f>
        <v>0</v>
      </c>
      <c r="AW28" s="195">
        <f t="shared" si="7"/>
        <v>0</v>
      </c>
      <c r="AX28" s="197">
        <f>PERSONNEL_INPUTS!$E28*AZ28</f>
        <v>0</v>
      </c>
      <c r="AY28" s="187">
        <f>PERSONNEL_INPUTS!Q28</f>
        <v>0</v>
      </c>
      <c r="AZ28" s="217">
        <f>IF(PERSONNEL_INPUTS!$E28=0,0,(PERSONNEL_INPUTS!$Q$43*PERSONNEL_INPUTS!$Q28)/PERSONNEL_INPUTS!$E28)</f>
        <v>0</v>
      </c>
      <c r="BA28" s="195">
        <f t="shared" si="8"/>
        <v>0</v>
      </c>
      <c r="BB28" s="197">
        <f>PERSONNEL_INPUTS!$E28*BD28</f>
        <v>0</v>
      </c>
      <c r="BC28" s="187">
        <f>PERSONNEL_INPUTS!R28</f>
        <v>0</v>
      </c>
      <c r="BD28" s="217">
        <f>IF(PERSONNEL_INPUTS!$E28=0,0,(PERSONNEL_INPUTS!$R$43*PERSONNEL_INPUTS!$R28)/PERSONNEL_INPUTS!$E28)</f>
        <v>0</v>
      </c>
      <c r="BE28" s="195">
        <f t="shared" si="9"/>
        <v>0</v>
      </c>
      <c r="BF28" s="197">
        <f>PERSONNEL_INPUTS!$E28*BH28</f>
        <v>0</v>
      </c>
      <c r="BG28" s="187">
        <f>PERSONNEL_INPUTS!S28</f>
        <v>0</v>
      </c>
      <c r="BH28" s="217">
        <f>IF(PERSONNEL_INPUTS!$E28=0,0,(PERSONNEL_INPUTS!$S$43*PERSONNEL_INPUTS!$S28)/PERSONNEL_INPUTS!$E28)</f>
        <v>0</v>
      </c>
      <c r="BI28" s="195">
        <f t="shared" si="10"/>
        <v>0</v>
      </c>
      <c r="BJ28" s="197">
        <f>PERSONNEL_INPUTS!$E28*BL28</f>
        <v>0</v>
      </c>
      <c r="BK28" s="187">
        <f>PERSONNEL_INPUTS!T28</f>
        <v>0</v>
      </c>
      <c r="BL28" s="217">
        <f>IF(PERSONNEL_INPUTS!$E28=0,0,(PERSONNEL_INPUTS!$T$43*PERSONNEL_INPUTS!$T28)/PERSONNEL_INPUTS!$E28)</f>
        <v>0</v>
      </c>
      <c r="BM28" s="195">
        <f t="shared" si="11"/>
        <v>0</v>
      </c>
      <c r="BN28" s="197">
        <f>PERSONNEL_INPUTS!$E28*BP28</f>
        <v>0</v>
      </c>
      <c r="BO28" s="187">
        <f>PERSONNEL_INPUTS!U28</f>
        <v>0</v>
      </c>
      <c r="BP28" s="217">
        <f>IF(PERSONNEL_INPUTS!$E28=0,0,(PERSONNEL_INPUTS!$U$43*PERSONNEL_INPUTS!$U28)/PERSONNEL_INPUTS!$E28)</f>
        <v>0</v>
      </c>
      <c r="BQ28" s="195">
        <f t="shared" si="12"/>
        <v>0</v>
      </c>
      <c r="BR28" s="197">
        <f>PERSONNEL_INPUTS!$E28*BT28</f>
        <v>0</v>
      </c>
      <c r="BS28" s="187">
        <f>PERSONNEL_INPUTS!V28</f>
        <v>0</v>
      </c>
      <c r="BT28" s="217">
        <f>IF(PERSONNEL_INPUTS!$E28=0,0,(PERSONNEL_INPUTS!$V$43*PERSONNEL_INPUTS!$V28)/PERSONNEL_INPUTS!$E28)</f>
        <v>0</v>
      </c>
      <c r="BU28" s="195">
        <f t="shared" si="13"/>
        <v>0</v>
      </c>
      <c r="BV28" s="197">
        <f>PERSONNEL_INPUTS!$E28*BX28</f>
        <v>0</v>
      </c>
      <c r="BW28" s="187">
        <f>PERSONNEL_INPUTS!W28</f>
        <v>0</v>
      </c>
      <c r="BX28" s="217">
        <f>IF(PERSONNEL_INPUTS!$E28=0,0,(PERSONNEL_INPUTS!$W$43*PERSONNEL_INPUTS!$W28)/PERSONNEL_INPUTS!$E28)</f>
        <v>0</v>
      </c>
      <c r="BY28" s="195">
        <f t="shared" si="14"/>
        <v>0</v>
      </c>
      <c r="BZ28" s="197">
        <f>PERSONNEL_INPUTS!$E28*CB28</f>
        <v>0</v>
      </c>
      <c r="CA28" s="187">
        <f>PERSONNEL_INPUTS!X28</f>
        <v>0</v>
      </c>
      <c r="CB28" s="217">
        <f>IF(PERSONNEL_INPUTS!$E28=0,0,(PERSONNEL_INPUTS!$X$43*PERSONNEL_INPUTS!$X28)/PERSONNEL_INPUTS!$E28)</f>
        <v>0</v>
      </c>
      <c r="CC28" s="195">
        <f t="shared" si="15"/>
        <v>0</v>
      </c>
      <c r="CD28" s="197">
        <f>PERSONNEL_INPUTS!$E28*CF28</f>
        <v>0</v>
      </c>
      <c r="CE28" s="187">
        <f>PERSONNEL_INPUTS!Y28</f>
        <v>0</v>
      </c>
      <c r="CF28" s="217">
        <f>IF(PERSONNEL_INPUTS!$E28=0,0,(PERSONNEL_INPUTS!$Y$43*PERSONNEL_INPUTS!$Y28)/PERSONNEL_INPUTS!$E28)</f>
        <v>0</v>
      </c>
      <c r="CG28" s="195">
        <f t="shared" si="16"/>
        <v>0</v>
      </c>
      <c r="CH28" s="197">
        <f>PERSONNEL_INPUTS!$E28*CJ28</f>
        <v>0</v>
      </c>
      <c r="CI28" s="187">
        <f>PERSONNEL_INPUTS!Z28</f>
        <v>0</v>
      </c>
      <c r="CJ28" s="217">
        <f>IF(PERSONNEL_INPUTS!$E28=0,0,(PERSONNEL_INPUTS!$Z$43*PERSONNEL_INPUTS!$Z28)/PERSONNEL_INPUTS!$E28)</f>
        <v>0</v>
      </c>
      <c r="CK28" s="195">
        <f t="shared" si="17"/>
        <v>0</v>
      </c>
      <c r="CL28" s="197">
        <f>PERSONNEL_INPUTS!$E28*CN28</f>
        <v>0</v>
      </c>
      <c r="CM28" s="187">
        <f>PERSONNEL_INPUTS!AA28</f>
        <v>0</v>
      </c>
      <c r="CN28" s="217">
        <f>IF(PERSONNEL_INPUTS!$E28=0,0,(PERSONNEL_INPUTS!$AA$43*PERSONNEL_INPUTS!$AA28)/PERSONNEL_INPUTS!$E28)</f>
        <v>0</v>
      </c>
      <c r="CO28" s="195">
        <f t="shared" si="18"/>
        <v>0</v>
      </c>
      <c r="CP28" s="197">
        <f>PERSONNEL_INPUTS!$E28*CR28</f>
        <v>0</v>
      </c>
      <c r="CQ28" s="187">
        <f>PERSONNEL_INPUTS!AB28</f>
        <v>0</v>
      </c>
      <c r="CR28" s="217">
        <f>IF(PERSONNEL_INPUTS!$E28=0,0,(PERSONNEL_INPUTS!$AB$43*PERSONNEL_INPUTS!$AB28)/PERSONNEL_INPUTS!$E28)</f>
        <v>0</v>
      </c>
      <c r="CS28" s="195">
        <f t="shared" si="19"/>
        <v>0</v>
      </c>
      <c r="CT28" s="197">
        <f>PERSONNEL_INPUTS!$E28*CV28</f>
        <v>0</v>
      </c>
      <c r="CU28" s="187">
        <f>PERSONNEL_INPUTS!AC28</f>
        <v>0</v>
      </c>
      <c r="CV28" s="217">
        <f>IF(PERSONNEL_INPUTS!$E28=0,0,(PERSONNEL_INPUTS!$AC$43*PERSONNEL_INPUTS!$AC28)/PERSONNEL_INPUTS!$E28)</f>
        <v>0</v>
      </c>
      <c r="CW28" s="195">
        <f t="shared" si="20"/>
        <v>0</v>
      </c>
      <c r="CX28" s="197">
        <f>PERSONNEL_INPUTS!$E28*CZ28</f>
        <v>0</v>
      </c>
      <c r="CY28" s="187">
        <f>PERSONNEL_INPUTS!AD28</f>
        <v>0</v>
      </c>
      <c r="CZ28" s="217">
        <f>IF(PERSONNEL_INPUTS!$E28=0,0,(PERSONNEL_INPUTS!$AD$43*PERSONNEL_INPUTS!$AD28)/PERSONNEL_INPUTS!$E28)</f>
        <v>0</v>
      </c>
      <c r="DA28" s="195">
        <f t="shared" si="21"/>
        <v>0</v>
      </c>
      <c r="DB28" s="197">
        <f>PERSONNEL_INPUTS!$E28*DD28</f>
        <v>0</v>
      </c>
      <c r="DC28" s="187">
        <f>PERSONNEL_INPUTS!AE28</f>
        <v>0</v>
      </c>
      <c r="DD28" s="217">
        <f>IF(PERSONNEL_INPUTS!$E28=0,0,(PERSONNEL_INPUTS!$AE$43*PERSONNEL_INPUTS!$AE28)/PERSONNEL_INPUTS!$E28)</f>
        <v>0</v>
      </c>
      <c r="DE28" s="195">
        <f t="shared" si="22"/>
        <v>0</v>
      </c>
      <c r="DF28" s="197">
        <f>PERSONNEL_INPUTS!$E28*DH28</f>
        <v>0</v>
      </c>
      <c r="DG28" s="187">
        <f>PERSONNEL_INPUTS!AF28</f>
        <v>0</v>
      </c>
      <c r="DH28" s="217">
        <f>IF(PERSONNEL_INPUTS!$E28=0,0,(PERSONNEL_INPUTS!$AF$43*PERSONNEL_INPUTS!$AF28)/PERSONNEL_INPUTS!$E28)</f>
        <v>0</v>
      </c>
      <c r="DI28" s="195">
        <f t="shared" si="23"/>
        <v>0</v>
      </c>
      <c r="DJ28" s="218">
        <f>IF(PERSONNEL_INPUTS!$E28=0,0,(PERSONNEL_INPUTS!$AF$43*PERSONNEL_INPUTS!$AG28)/PERSONNEL_INPUTS!$E28)</f>
        <v>0</v>
      </c>
      <c r="DK28" s="195">
        <f t="shared" si="24"/>
        <v>0</v>
      </c>
      <c r="DL28" s="5"/>
    </row>
    <row r="29" spans="1:116" s="6" customFormat="1" ht="18.75" customHeight="1" x14ac:dyDescent="0.3">
      <c r="A29" s="212" t="str">
        <f>PERSONNEL_INPUTS!A29</f>
        <v>Enter Staff Title/Name</v>
      </c>
      <c r="B29" s="3">
        <f>PERSONNEL_INPUTS!B29</f>
        <v>0</v>
      </c>
      <c r="C29" s="213">
        <f>PERSONNEL_INPUTS!C29</f>
        <v>0</v>
      </c>
      <c r="D29" s="214">
        <f>PERSONNEL_INPUTS!D29</f>
        <v>0</v>
      </c>
      <c r="E29" s="195">
        <f>SUM(PERSONNEL_INPUTS!C29*PERSONNEL_INPUTS!D29)</f>
        <v>0</v>
      </c>
      <c r="F29" s="12">
        <f>SUM(PERSONNEL_INPUTS!C29,E29)</f>
        <v>0</v>
      </c>
      <c r="G29" s="215">
        <f>PERSONNEL_INPUTS!E29</f>
        <v>0</v>
      </c>
      <c r="H29" s="216">
        <f>IF(PERSONNEL_INPUTS!E29=0,0,(PERSONNEL_INPUTS!F29/PERSONNEL_INPUTS!E29))</f>
        <v>0</v>
      </c>
      <c r="I29" s="3">
        <f>PERSONNEL_INPUTS!F29</f>
        <v>0</v>
      </c>
      <c r="J29" s="196">
        <f>IF(PERSONNEL_INPUTS!$E29=0,0,(I29/PERSONNEL_INPUTS!$E29)*$F29)</f>
        <v>0</v>
      </c>
      <c r="K29" s="216">
        <f>IF(PERSONNEL_INPUTS!E29=0,0,(PERSONNEL_INPUTS!G29/PERSONNEL_INPUTS!E29))</f>
        <v>0</v>
      </c>
      <c r="L29" s="13">
        <f>PERSONNEL_INPUTS!G29</f>
        <v>0</v>
      </c>
      <c r="M29" s="196">
        <f>IF(PERSONNEL_INPUTS!$E29=0,0,(L29/PERSONNEL_INPUTS!$E29)*$F29)</f>
        <v>0</v>
      </c>
      <c r="N29" s="197">
        <f>PERSONNEL_INPUTS!$E29*P29</f>
        <v>0</v>
      </c>
      <c r="O29" s="187">
        <f>PERSONNEL_INPUTS!H29</f>
        <v>0</v>
      </c>
      <c r="P29" s="217">
        <f>IF(PERSONNEL_INPUTS!$E29=0,0,(PERSONNEL_INPUTS!$H$43*PERSONNEL_INPUTS!$H29)/PERSONNEL_INPUTS!$E29)</f>
        <v>0</v>
      </c>
      <c r="Q29" s="195">
        <f t="shared" si="25"/>
        <v>0</v>
      </c>
      <c r="R29" s="197">
        <f>PERSONNEL_INPUTS!$E29*T29</f>
        <v>0</v>
      </c>
      <c r="S29" s="187">
        <f>PERSONNEL_INPUTS!I29</f>
        <v>0</v>
      </c>
      <c r="T29" s="217">
        <f>IF(PERSONNEL_INPUTS!$E29=0,0,(PERSONNEL_INPUTS!$I$43*PERSONNEL_INPUTS!$I29)/PERSONNEL_INPUTS!$E29)</f>
        <v>0</v>
      </c>
      <c r="U29" s="195">
        <f t="shared" si="0"/>
        <v>0</v>
      </c>
      <c r="V29" s="197">
        <f>PERSONNEL_INPUTS!$E29*X29</f>
        <v>0</v>
      </c>
      <c r="W29" s="187">
        <f>PERSONNEL_INPUTS!J29</f>
        <v>0</v>
      </c>
      <c r="X29" s="217">
        <f>IF(PERSONNEL_INPUTS!$E29=0,0,(PERSONNEL_INPUTS!$J$43*PERSONNEL_INPUTS!$J29)/PERSONNEL_INPUTS!$E29)</f>
        <v>0</v>
      </c>
      <c r="Y29" s="195">
        <f t="shared" si="1"/>
        <v>0</v>
      </c>
      <c r="Z29" s="197">
        <f>PERSONNEL_INPUTS!$E29*AB29</f>
        <v>0</v>
      </c>
      <c r="AA29" s="187">
        <f>PERSONNEL_INPUTS!K29</f>
        <v>0</v>
      </c>
      <c r="AB29" s="217">
        <f>IF(PERSONNEL_INPUTS!$E29=0,0,(PERSONNEL_INPUTS!$K$43*PERSONNEL_INPUTS!$K29)/PERSONNEL_INPUTS!$E29)</f>
        <v>0</v>
      </c>
      <c r="AC29" s="195">
        <f t="shared" si="2"/>
        <v>0</v>
      </c>
      <c r="AD29" s="197">
        <f>PERSONNEL_INPUTS!$E29*AF29</f>
        <v>0</v>
      </c>
      <c r="AE29" s="187">
        <f>PERSONNEL_INPUTS!L29</f>
        <v>0</v>
      </c>
      <c r="AF29" s="217">
        <f>IF(PERSONNEL_INPUTS!$E29=0,0,(PERSONNEL_INPUTS!$L$43*PERSONNEL_INPUTS!$L29)/PERSONNEL_INPUTS!$E29)</f>
        <v>0</v>
      </c>
      <c r="AG29" s="195">
        <f t="shared" si="3"/>
        <v>0</v>
      </c>
      <c r="AH29" s="197">
        <f>PERSONNEL_INPUTS!$E29*AJ29</f>
        <v>0</v>
      </c>
      <c r="AI29" s="187">
        <f>PERSONNEL_INPUTS!M29</f>
        <v>0</v>
      </c>
      <c r="AJ29" s="217">
        <f>IF(PERSONNEL_INPUTS!$E29=0,0,(PERSONNEL_INPUTS!$M$43*PERSONNEL_INPUTS!$M29)/PERSONNEL_INPUTS!$E29)</f>
        <v>0</v>
      </c>
      <c r="AK29" s="195">
        <f t="shared" si="4"/>
        <v>0</v>
      </c>
      <c r="AL29" s="197">
        <f>PERSONNEL_INPUTS!$E29*AN29</f>
        <v>0</v>
      </c>
      <c r="AM29" s="187">
        <f>PERSONNEL_INPUTS!N29</f>
        <v>0</v>
      </c>
      <c r="AN29" s="217">
        <f>IF(PERSONNEL_INPUTS!$E29=0,0,(PERSONNEL_INPUTS!$N$43*PERSONNEL_INPUTS!$N29)/PERSONNEL_INPUTS!$E29)</f>
        <v>0</v>
      </c>
      <c r="AO29" s="195">
        <f t="shared" si="5"/>
        <v>0</v>
      </c>
      <c r="AP29" s="197">
        <f>PERSONNEL_INPUTS!$E29*AR29</f>
        <v>0</v>
      </c>
      <c r="AQ29" s="187">
        <f>PERSONNEL_INPUTS!O29</f>
        <v>0</v>
      </c>
      <c r="AR29" s="217">
        <f>IF(PERSONNEL_INPUTS!$E29=0,0,(PERSONNEL_INPUTS!$O$43*PERSONNEL_INPUTS!$O29)/PERSONNEL_INPUTS!$E29)</f>
        <v>0</v>
      </c>
      <c r="AS29" s="195">
        <f t="shared" si="6"/>
        <v>0</v>
      </c>
      <c r="AT29" s="197">
        <f>PERSONNEL_INPUTS!$E29*AV29</f>
        <v>0</v>
      </c>
      <c r="AU29" s="187">
        <f>PERSONNEL_INPUTS!P29</f>
        <v>0</v>
      </c>
      <c r="AV29" s="217">
        <f>IF(PERSONNEL_INPUTS!$E29=0,0,(PERSONNEL_INPUTS!$P$43*PERSONNEL_INPUTS!$P29)/PERSONNEL_INPUTS!$E29)</f>
        <v>0</v>
      </c>
      <c r="AW29" s="195">
        <f t="shared" si="7"/>
        <v>0</v>
      </c>
      <c r="AX29" s="197">
        <f>PERSONNEL_INPUTS!$E29*AZ29</f>
        <v>0</v>
      </c>
      <c r="AY29" s="187">
        <f>PERSONNEL_INPUTS!Q29</f>
        <v>0</v>
      </c>
      <c r="AZ29" s="217">
        <f>IF(PERSONNEL_INPUTS!$E29=0,0,(PERSONNEL_INPUTS!$Q$43*PERSONNEL_INPUTS!$Q29)/PERSONNEL_INPUTS!$E29)</f>
        <v>0</v>
      </c>
      <c r="BA29" s="195">
        <f t="shared" si="8"/>
        <v>0</v>
      </c>
      <c r="BB29" s="197">
        <f>PERSONNEL_INPUTS!$E29*BD29</f>
        <v>0</v>
      </c>
      <c r="BC29" s="187">
        <f>PERSONNEL_INPUTS!R29</f>
        <v>0</v>
      </c>
      <c r="BD29" s="217">
        <f>IF(PERSONNEL_INPUTS!$E29=0,0,(PERSONNEL_INPUTS!$R$43*PERSONNEL_INPUTS!$R29)/PERSONNEL_INPUTS!$E29)</f>
        <v>0</v>
      </c>
      <c r="BE29" s="195">
        <f t="shared" si="9"/>
        <v>0</v>
      </c>
      <c r="BF29" s="197">
        <f>PERSONNEL_INPUTS!$E29*BH29</f>
        <v>0</v>
      </c>
      <c r="BG29" s="187">
        <f>PERSONNEL_INPUTS!S29</f>
        <v>0</v>
      </c>
      <c r="BH29" s="217">
        <f>IF(PERSONNEL_INPUTS!$E29=0,0,(PERSONNEL_INPUTS!$S$43*PERSONNEL_INPUTS!$S29)/PERSONNEL_INPUTS!$E29)</f>
        <v>0</v>
      </c>
      <c r="BI29" s="195">
        <f t="shared" si="10"/>
        <v>0</v>
      </c>
      <c r="BJ29" s="197">
        <f>PERSONNEL_INPUTS!$E29*BL29</f>
        <v>0</v>
      </c>
      <c r="BK29" s="187">
        <f>PERSONNEL_INPUTS!T29</f>
        <v>0</v>
      </c>
      <c r="BL29" s="217">
        <f>IF(PERSONNEL_INPUTS!$E29=0,0,(PERSONNEL_INPUTS!$T$43*PERSONNEL_INPUTS!$T29)/PERSONNEL_INPUTS!$E29)</f>
        <v>0</v>
      </c>
      <c r="BM29" s="195">
        <f t="shared" si="11"/>
        <v>0</v>
      </c>
      <c r="BN29" s="197">
        <f>PERSONNEL_INPUTS!$E29*BP29</f>
        <v>0</v>
      </c>
      <c r="BO29" s="187">
        <f>PERSONNEL_INPUTS!U29</f>
        <v>0</v>
      </c>
      <c r="BP29" s="217">
        <f>IF(PERSONNEL_INPUTS!$E29=0,0,(PERSONNEL_INPUTS!$U$43*PERSONNEL_INPUTS!$U29)/PERSONNEL_INPUTS!$E29)</f>
        <v>0</v>
      </c>
      <c r="BQ29" s="195">
        <f t="shared" si="12"/>
        <v>0</v>
      </c>
      <c r="BR29" s="197">
        <f>PERSONNEL_INPUTS!$E29*BT29</f>
        <v>0</v>
      </c>
      <c r="BS29" s="187">
        <f>PERSONNEL_INPUTS!V29</f>
        <v>0</v>
      </c>
      <c r="BT29" s="217">
        <f>IF(PERSONNEL_INPUTS!$E29=0,0,(PERSONNEL_INPUTS!$V$43*PERSONNEL_INPUTS!$V29)/PERSONNEL_INPUTS!$E29)</f>
        <v>0</v>
      </c>
      <c r="BU29" s="195">
        <f t="shared" si="13"/>
        <v>0</v>
      </c>
      <c r="BV29" s="197">
        <f>PERSONNEL_INPUTS!$E29*BX29</f>
        <v>0</v>
      </c>
      <c r="BW29" s="187">
        <f>PERSONNEL_INPUTS!W29</f>
        <v>0</v>
      </c>
      <c r="BX29" s="217">
        <f>IF(PERSONNEL_INPUTS!$E29=0,0,(PERSONNEL_INPUTS!$W$43*PERSONNEL_INPUTS!$W29)/PERSONNEL_INPUTS!$E29)</f>
        <v>0</v>
      </c>
      <c r="BY29" s="195">
        <f t="shared" si="14"/>
        <v>0</v>
      </c>
      <c r="BZ29" s="197">
        <f>PERSONNEL_INPUTS!$E29*CB29</f>
        <v>0</v>
      </c>
      <c r="CA29" s="187">
        <f>PERSONNEL_INPUTS!X29</f>
        <v>0</v>
      </c>
      <c r="CB29" s="217">
        <f>IF(PERSONNEL_INPUTS!$E29=0,0,(PERSONNEL_INPUTS!$X$43*PERSONNEL_INPUTS!$X29)/PERSONNEL_INPUTS!$E29)</f>
        <v>0</v>
      </c>
      <c r="CC29" s="195">
        <f t="shared" si="15"/>
        <v>0</v>
      </c>
      <c r="CD29" s="197">
        <f>PERSONNEL_INPUTS!$E29*CF29</f>
        <v>0</v>
      </c>
      <c r="CE29" s="187">
        <f>PERSONNEL_INPUTS!Y29</f>
        <v>0</v>
      </c>
      <c r="CF29" s="217">
        <f>IF(PERSONNEL_INPUTS!$E29=0,0,(PERSONNEL_INPUTS!$Y$43*PERSONNEL_INPUTS!$Y29)/PERSONNEL_INPUTS!$E29)</f>
        <v>0</v>
      </c>
      <c r="CG29" s="195">
        <f t="shared" si="16"/>
        <v>0</v>
      </c>
      <c r="CH29" s="197">
        <f>PERSONNEL_INPUTS!$E29*CJ29</f>
        <v>0</v>
      </c>
      <c r="CI29" s="187">
        <f>PERSONNEL_INPUTS!Z29</f>
        <v>0</v>
      </c>
      <c r="CJ29" s="217">
        <f>IF(PERSONNEL_INPUTS!$E29=0,0,(PERSONNEL_INPUTS!$Z$43*PERSONNEL_INPUTS!$Z29)/PERSONNEL_INPUTS!$E29)</f>
        <v>0</v>
      </c>
      <c r="CK29" s="195">
        <f t="shared" si="17"/>
        <v>0</v>
      </c>
      <c r="CL29" s="197">
        <f>PERSONNEL_INPUTS!$E29*CN29</f>
        <v>0</v>
      </c>
      <c r="CM29" s="187">
        <f>PERSONNEL_INPUTS!AA29</f>
        <v>0</v>
      </c>
      <c r="CN29" s="217">
        <f>IF(PERSONNEL_INPUTS!$E29=0,0,(PERSONNEL_INPUTS!$AA$43*PERSONNEL_INPUTS!$AA29)/PERSONNEL_INPUTS!$E29)</f>
        <v>0</v>
      </c>
      <c r="CO29" s="195">
        <f t="shared" si="18"/>
        <v>0</v>
      </c>
      <c r="CP29" s="197">
        <f>PERSONNEL_INPUTS!$E29*CR29</f>
        <v>0</v>
      </c>
      <c r="CQ29" s="187">
        <f>PERSONNEL_INPUTS!AB29</f>
        <v>0</v>
      </c>
      <c r="CR29" s="217">
        <f>IF(PERSONNEL_INPUTS!$E29=0,0,(PERSONNEL_INPUTS!$AB$43*PERSONNEL_INPUTS!$AB29)/PERSONNEL_INPUTS!$E29)</f>
        <v>0</v>
      </c>
      <c r="CS29" s="195">
        <f t="shared" si="19"/>
        <v>0</v>
      </c>
      <c r="CT29" s="197">
        <f>PERSONNEL_INPUTS!$E29*CV29</f>
        <v>0</v>
      </c>
      <c r="CU29" s="187">
        <f>PERSONNEL_INPUTS!AC29</f>
        <v>0</v>
      </c>
      <c r="CV29" s="217">
        <f>IF(PERSONNEL_INPUTS!$E29=0,0,(PERSONNEL_INPUTS!$AC$43*PERSONNEL_INPUTS!$AC29)/PERSONNEL_INPUTS!$E29)</f>
        <v>0</v>
      </c>
      <c r="CW29" s="195">
        <f t="shared" si="20"/>
        <v>0</v>
      </c>
      <c r="CX29" s="197">
        <f>PERSONNEL_INPUTS!$E29*CZ29</f>
        <v>0</v>
      </c>
      <c r="CY29" s="187">
        <f>PERSONNEL_INPUTS!AD29</f>
        <v>0</v>
      </c>
      <c r="CZ29" s="217">
        <f>IF(PERSONNEL_INPUTS!$E29=0,0,(PERSONNEL_INPUTS!$AD$43*PERSONNEL_INPUTS!$AD29)/PERSONNEL_INPUTS!$E29)</f>
        <v>0</v>
      </c>
      <c r="DA29" s="195">
        <f t="shared" si="21"/>
        <v>0</v>
      </c>
      <c r="DB29" s="197">
        <f>PERSONNEL_INPUTS!$E29*DD29</f>
        <v>0</v>
      </c>
      <c r="DC29" s="187">
        <f>PERSONNEL_INPUTS!AE29</f>
        <v>0</v>
      </c>
      <c r="DD29" s="217">
        <f>IF(PERSONNEL_INPUTS!$E29=0,0,(PERSONNEL_INPUTS!$AE$43*PERSONNEL_INPUTS!$AE29)/PERSONNEL_INPUTS!$E29)</f>
        <v>0</v>
      </c>
      <c r="DE29" s="195">
        <f t="shared" si="22"/>
        <v>0</v>
      </c>
      <c r="DF29" s="197">
        <f>PERSONNEL_INPUTS!$E29*DH29</f>
        <v>0</v>
      </c>
      <c r="DG29" s="187">
        <f>PERSONNEL_INPUTS!AF29</f>
        <v>0</v>
      </c>
      <c r="DH29" s="217">
        <f>IF(PERSONNEL_INPUTS!$E29=0,0,(PERSONNEL_INPUTS!$AF$43*PERSONNEL_INPUTS!$AF29)/PERSONNEL_INPUTS!$E29)</f>
        <v>0</v>
      </c>
      <c r="DI29" s="195">
        <f t="shared" si="23"/>
        <v>0</v>
      </c>
      <c r="DJ29" s="218">
        <f>IF(PERSONNEL_INPUTS!$E29=0,0,(PERSONNEL_INPUTS!$AF$43*PERSONNEL_INPUTS!$AG29)/PERSONNEL_INPUTS!$E29)</f>
        <v>0</v>
      </c>
      <c r="DK29" s="195">
        <f t="shared" si="24"/>
        <v>0</v>
      </c>
      <c r="DL29" s="5"/>
    </row>
    <row r="30" spans="1:116" s="6" customFormat="1" ht="18.75" customHeight="1" x14ac:dyDescent="0.3">
      <c r="A30" s="212" t="str">
        <f>PERSONNEL_INPUTS!A30</f>
        <v>Enter Staff Title/Name</v>
      </c>
      <c r="B30" s="3">
        <f>PERSONNEL_INPUTS!B30</f>
        <v>0</v>
      </c>
      <c r="C30" s="213">
        <f>PERSONNEL_INPUTS!C30</f>
        <v>0</v>
      </c>
      <c r="D30" s="214">
        <f>PERSONNEL_INPUTS!D30</f>
        <v>0</v>
      </c>
      <c r="E30" s="195">
        <f>SUM(PERSONNEL_INPUTS!C30*PERSONNEL_INPUTS!D30)</f>
        <v>0</v>
      </c>
      <c r="F30" s="12">
        <f>SUM(PERSONNEL_INPUTS!C30,E30)</f>
        <v>0</v>
      </c>
      <c r="G30" s="215">
        <f>PERSONNEL_INPUTS!E30</f>
        <v>0</v>
      </c>
      <c r="H30" s="216">
        <f>IF(PERSONNEL_INPUTS!E30=0,0,(PERSONNEL_INPUTS!F30/PERSONNEL_INPUTS!E30))</f>
        <v>0</v>
      </c>
      <c r="I30" s="3">
        <f>PERSONNEL_INPUTS!F30</f>
        <v>0</v>
      </c>
      <c r="J30" s="196">
        <f>IF(PERSONNEL_INPUTS!$E30=0,0,(I30/PERSONNEL_INPUTS!$E30)*$F30)</f>
        <v>0</v>
      </c>
      <c r="K30" s="216">
        <f>IF(PERSONNEL_INPUTS!E30=0,0,(PERSONNEL_INPUTS!G30/PERSONNEL_INPUTS!E30))</f>
        <v>0</v>
      </c>
      <c r="L30" s="13">
        <f>PERSONNEL_INPUTS!G30</f>
        <v>0</v>
      </c>
      <c r="M30" s="196">
        <f>IF(PERSONNEL_INPUTS!$E30=0,0,(L30/PERSONNEL_INPUTS!$E30)*$F30)</f>
        <v>0</v>
      </c>
      <c r="N30" s="197">
        <f>PERSONNEL_INPUTS!$E30*P30</f>
        <v>0</v>
      </c>
      <c r="O30" s="187">
        <f>PERSONNEL_INPUTS!H30</f>
        <v>0</v>
      </c>
      <c r="P30" s="217">
        <f>IF(PERSONNEL_INPUTS!$E30=0,0,(PERSONNEL_INPUTS!$H$43*PERSONNEL_INPUTS!$H30)/PERSONNEL_INPUTS!$E30)</f>
        <v>0</v>
      </c>
      <c r="Q30" s="195">
        <f t="shared" si="25"/>
        <v>0</v>
      </c>
      <c r="R30" s="197">
        <f>PERSONNEL_INPUTS!$E30*T30</f>
        <v>0</v>
      </c>
      <c r="S30" s="187">
        <f>PERSONNEL_INPUTS!I30</f>
        <v>0</v>
      </c>
      <c r="T30" s="217">
        <f>IF(PERSONNEL_INPUTS!$E30=0,0,(PERSONNEL_INPUTS!$I$43*PERSONNEL_INPUTS!$I30)/PERSONNEL_INPUTS!$E30)</f>
        <v>0</v>
      </c>
      <c r="U30" s="195">
        <f t="shared" si="0"/>
        <v>0</v>
      </c>
      <c r="V30" s="197">
        <f>PERSONNEL_INPUTS!$E30*X30</f>
        <v>0</v>
      </c>
      <c r="W30" s="187">
        <f>PERSONNEL_INPUTS!J30</f>
        <v>0</v>
      </c>
      <c r="X30" s="217">
        <f>IF(PERSONNEL_INPUTS!$E30=0,0,(PERSONNEL_INPUTS!$J$43*PERSONNEL_INPUTS!$J30)/PERSONNEL_INPUTS!$E30)</f>
        <v>0</v>
      </c>
      <c r="Y30" s="195">
        <f t="shared" si="1"/>
        <v>0</v>
      </c>
      <c r="Z30" s="197">
        <f>PERSONNEL_INPUTS!$E30*AB30</f>
        <v>0</v>
      </c>
      <c r="AA30" s="187">
        <f>PERSONNEL_INPUTS!K30</f>
        <v>0</v>
      </c>
      <c r="AB30" s="217">
        <f>IF(PERSONNEL_INPUTS!$E30=0,0,(PERSONNEL_INPUTS!$K$43*PERSONNEL_INPUTS!$K30)/PERSONNEL_INPUTS!$E30)</f>
        <v>0</v>
      </c>
      <c r="AC30" s="195">
        <f t="shared" si="2"/>
        <v>0</v>
      </c>
      <c r="AD30" s="197">
        <f>PERSONNEL_INPUTS!$E30*AF30</f>
        <v>0</v>
      </c>
      <c r="AE30" s="187">
        <f>PERSONNEL_INPUTS!L30</f>
        <v>0</v>
      </c>
      <c r="AF30" s="217">
        <f>IF(PERSONNEL_INPUTS!$E30=0,0,(PERSONNEL_INPUTS!$L$43*PERSONNEL_INPUTS!$L30)/PERSONNEL_INPUTS!$E30)</f>
        <v>0</v>
      </c>
      <c r="AG30" s="195">
        <f t="shared" si="3"/>
        <v>0</v>
      </c>
      <c r="AH30" s="197">
        <f>PERSONNEL_INPUTS!$E30*AJ30</f>
        <v>0</v>
      </c>
      <c r="AI30" s="187">
        <f>PERSONNEL_INPUTS!M30</f>
        <v>0</v>
      </c>
      <c r="AJ30" s="217">
        <f>IF(PERSONNEL_INPUTS!$E30=0,0,(PERSONNEL_INPUTS!$M$43*PERSONNEL_INPUTS!$M30)/PERSONNEL_INPUTS!$E30)</f>
        <v>0</v>
      </c>
      <c r="AK30" s="195">
        <f t="shared" si="4"/>
        <v>0</v>
      </c>
      <c r="AL30" s="197">
        <f>PERSONNEL_INPUTS!$E30*AN30</f>
        <v>0</v>
      </c>
      <c r="AM30" s="187">
        <f>PERSONNEL_INPUTS!N30</f>
        <v>0</v>
      </c>
      <c r="AN30" s="217">
        <f>IF(PERSONNEL_INPUTS!$E30=0,0,(PERSONNEL_INPUTS!$N$43*PERSONNEL_INPUTS!$N30)/PERSONNEL_INPUTS!$E30)</f>
        <v>0</v>
      </c>
      <c r="AO30" s="195">
        <f t="shared" si="5"/>
        <v>0</v>
      </c>
      <c r="AP30" s="197">
        <f>PERSONNEL_INPUTS!$E30*AR30</f>
        <v>0</v>
      </c>
      <c r="AQ30" s="187">
        <f>PERSONNEL_INPUTS!O30</f>
        <v>0</v>
      </c>
      <c r="AR30" s="217">
        <f>IF(PERSONNEL_INPUTS!$E30=0,0,(PERSONNEL_INPUTS!$O$43*PERSONNEL_INPUTS!$O30)/PERSONNEL_INPUTS!$E30)</f>
        <v>0</v>
      </c>
      <c r="AS30" s="195">
        <f t="shared" si="6"/>
        <v>0</v>
      </c>
      <c r="AT30" s="197">
        <f>PERSONNEL_INPUTS!$E30*AV30</f>
        <v>0</v>
      </c>
      <c r="AU30" s="187">
        <f>PERSONNEL_INPUTS!P30</f>
        <v>0</v>
      </c>
      <c r="AV30" s="217">
        <f>IF(PERSONNEL_INPUTS!$E30=0,0,(PERSONNEL_INPUTS!$P$43*PERSONNEL_INPUTS!$P30)/PERSONNEL_INPUTS!$E30)</f>
        <v>0</v>
      </c>
      <c r="AW30" s="195">
        <f t="shared" si="7"/>
        <v>0</v>
      </c>
      <c r="AX30" s="197">
        <f>PERSONNEL_INPUTS!$E30*AZ30</f>
        <v>0</v>
      </c>
      <c r="AY30" s="187">
        <f>PERSONNEL_INPUTS!Q30</f>
        <v>0</v>
      </c>
      <c r="AZ30" s="217">
        <f>IF(PERSONNEL_INPUTS!$E30=0,0,(PERSONNEL_INPUTS!$Q$43*PERSONNEL_INPUTS!$Q30)/PERSONNEL_INPUTS!$E30)</f>
        <v>0</v>
      </c>
      <c r="BA30" s="195">
        <f t="shared" si="8"/>
        <v>0</v>
      </c>
      <c r="BB30" s="197">
        <f>PERSONNEL_INPUTS!$E30*BD30</f>
        <v>0</v>
      </c>
      <c r="BC30" s="187">
        <f>PERSONNEL_INPUTS!R30</f>
        <v>0</v>
      </c>
      <c r="BD30" s="217">
        <f>IF(PERSONNEL_INPUTS!$E30=0,0,(PERSONNEL_INPUTS!$R$43*PERSONNEL_INPUTS!$R30)/PERSONNEL_INPUTS!$E30)</f>
        <v>0</v>
      </c>
      <c r="BE30" s="195">
        <f t="shared" si="9"/>
        <v>0</v>
      </c>
      <c r="BF30" s="197">
        <f>PERSONNEL_INPUTS!$E30*BH30</f>
        <v>0</v>
      </c>
      <c r="BG30" s="187">
        <f>PERSONNEL_INPUTS!S30</f>
        <v>0</v>
      </c>
      <c r="BH30" s="217">
        <f>IF(PERSONNEL_INPUTS!$E30=0,0,(PERSONNEL_INPUTS!$S$43*PERSONNEL_INPUTS!$S30)/PERSONNEL_INPUTS!$E30)</f>
        <v>0</v>
      </c>
      <c r="BI30" s="195">
        <f t="shared" si="10"/>
        <v>0</v>
      </c>
      <c r="BJ30" s="197">
        <f>PERSONNEL_INPUTS!$E30*BL30</f>
        <v>0</v>
      </c>
      <c r="BK30" s="187">
        <f>PERSONNEL_INPUTS!T30</f>
        <v>0</v>
      </c>
      <c r="BL30" s="217">
        <f>IF(PERSONNEL_INPUTS!$E30=0,0,(PERSONNEL_INPUTS!$T$43*PERSONNEL_INPUTS!$T30)/PERSONNEL_INPUTS!$E30)</f>
        <v>0</v>
      </c>
      <c r="BM30" s="195">
        <f t="shared" si="11"/>
        <v>0</v>
      </c>
      <c r="BN30" s="197">
        <f>PERSONNEL_INPUTS!$E30*BP30</f>
        <v>0</v>
      </c>
      <c r="BO30" s="187">
        <f>PERSONNEL_INPUTS!U30</f>
        <v>0</v>
      </c>
      <c r="BP30" s="217">
        <f>IF(PERSONNEL_INPUTS!$E30=0,0,(PERSONNEL_INPUTS!$U$43*PERSONNEL_INPUTS!$U30)/PERSONNEL_INPUTS!$E30)</f>
        <v>0</v>
      </c>
      <c r="BQ30" s="195">
        <f t="shared" si="12"/>
        <v>0</v>
      </c>
      <c r="BR30" s="197">
        <f>PERSONNEL_INPUTS!$E30*BT30</f>
        <v>0</v>
      </c>
      <c r="BS30" s="187">
        <f>PERSONNEL_INPUTS!V30</f>
        <v>0</v>
      </c>
      <c r="BT30" s="217">
        <f>IF(PERSONNEL_INPUTS!$E30=0,0,(PERSONNEL_INPUTS!$V$43*PERSONNEL_INPUTS!$V30)/PERSONNEL_INPUTS!$E30)</f>
        <v>0</v>
      </c>
      <c r="BU30" s="195">
        <f t="shared" si="13"/>
        <v>0</v>
      </c>
      <c r="BV30" s="197">
        <f>PERSONNEL_INPUTS!$E30*BX30</f>
        <v>0</v>
      </c>
      <c r="BW30" s="187">
        <f>PERSONNEL_INPUTS!W30</f>
        <v>0</v>
      </c>
      <c r="BX30" s="217">
        <f>IF(PERSONNEL_INPUTS!$E30=0,0,(PERSONNEL_INPUTS!$W$43*PERSONNEL_INPUTS!$W30)/PERSONNEL_INPUTS!$E30)</f>
        <v>0</v>
      </c>
      <c r="BY30" s="195">
        <f t="shared" si="14"/>
        <v>0</v>
      </c>
      <c r="BZ30" s="197">
        <f>PERSONNEL_INPUTS!$E30*CB30</f>
        <v>0</v>
      </c>
      <c r="CA30" s="187">
        <f>PERSONNEL_INPUTS!X30</f>
        <v>0</v>
      </c>
      <c r="CB30" s="217">
        <f>IF(PERSONNEL_INPUTS!$E30=0,0,(PERSONNEL_INPUTS!$X$43*PERSONNEL_INPUTS!$X30)/PERSONNEL_INPUTS!$E30)</f>
        <v>0</v>
      </c>
      <c r="CC30" s="195">
        <f t="shared" si="15"/>
        <v>0</v>
      </c>
      <c r="CD30" s="197">
        <f>PERSONNEL_INPUTS!$E30*CF30</f>
        <v>0</v>
      </c>
      <c r="CE30" s="187">
        <f>PERSONNEL_INPUTS!Y30</f>
        <v>0</v>
      </c>
      <c r="CF30" s="217">
        <f>IF(PERSONNEL_INPUTS!$E30=0,0,(PERSONNEL_INPUTS!$Y$43*PERSONNEL_INPUTS!$Y30)/PERSONNEL_INPUTS!$E30)</f>
        <v>0</v>
      </c>
      <c r="CG30" s="195">
        <f t="shared" si="16"/>
        <v>0</v>
      </c>
      <c r="CH30" s="197">
        <f>PERSONNEL_INPUTS!$E30*CJ30</f>
        <v>0</v>
      </c>
      <c r="CI30" s="187">
        <f>PERSONNEL_INPUTS!Z30</f>
        <v>0</v>
      </c>
      <c r="CJ30" s="217">
        <f>IF(PERSONNEL_INPUTS!$E30=0,0,(PERSONNEL_INPUTS!$Z$43*PERSONNEL_INPUTS!$Z30)/PERSONNEL_INPUTS!$E30)</f>
        <v>0</v>
      </c>
      <c r="CK30" s="195">
        <f t="shared" si="17"/>
        <v>0</v>
      </c>
      <c r="CL30" s="197">
        <f>PERSONNEL_INPUTS!$E30*CN30</f>
        <v>0</v>
      </c>
      <c r="CM30" s="187">
        <f>PERSONNEL_INPUTS!AA30</f>
        <v>0</v>
      </c>
      <c r="CN30" s="217">
        <f>IF(PERSONNEL_INPUTS!$E30=0,0,(PERSONNEL_INPUTS!$AA$43*PERSONNEL_INPUTS!$AA30)/PERSONNEL_INPUTS!$E30)</f>
        <v>0</v>
      </c>
      <c r="CO30" s="195">
        <f t="shared" si="18"/>
        <v>0</v>
      </c>
      <c r="CP30" s="197">
        <f>PERSONNEL_INPUTS!$E30*CR30</f>
        <v>0</v>
      </c>
      <c r="CQ30" s="187">
        <f>PERSONNEL_INPUTS!AB30</f>
        <v>0</v>
      </c>
      <c r="CR30" s="217">
        <f>IF(PERSONNEL_INPUTS!$E30=0,0,(PERSONNEL_INPUTS!$AB$43*PERSONNEL_INPUTS!$AB30)/PERSONNEL_INPUTS!$E30)</f>
        <v>0</v>
      </c>
      <c r="CS30" s="195">
        <f t="shared" si="19"/>
        <v>0</v>
      </c>
      <c r="CT30" s="197">
        <f>PERSONNEL_INPUTS!$E30*CV30</f>
        <v>0</v>
      </c>
      <c r="CU30" s="187">
        <f>PERSONNEL_INPUTS!AC30</f>
        <v>0</v>
      </c>
      <c r="CV30" s="217">
        <f>IF(PERSONNEL_INPUTS!$E30=0,0,(PERSONNEL_INPUTS!$AC$43*PERSONNEL_INPUTS!$AC30)/PERSONNEL_INPUTS!$E30)</f>
        <v>0</v>
      </c>
      <c r="CW30" s="195">
        <f t="shared" si="20"/>
        <v>0</v>
      </c>
      <c r="CX30" s="197">
        <f>PERSONNEL_INPUTS!$E30*CZ30</f>
        <v>0</v>
      </c>
      <c r="CY30" s="187">
        <f>PERSONNEL_INPUTS!AD30</f>
        <v>0</v>
      </c>
      <c r="CZ30" s="217">
        <f>IF(PERSONNEL_INPUTS!$E30=0,0,(PERSONNEL_INPUTS!$AD$43*PERSONNEL_INPUTS!$AD30)/PERSONNEL_INPUTS!$E30)</f>
        <v>0</v>
      </c>
      <c r="DA30" s="195">
        <f t="shared" si="21"/>
        <v>0</v>
      </c>
      <c r="DB30" s="197">
        <f>PERSONNEL_INPUTS!$E30*DD30</f>
        <v>0</v>
      </c>
      <c r="DC30" s="187">
        <f>PERSONNEL_INPUTS!AE30</f>
        <v>0</v>
      </c>
      <c r="DD30" s="217">
        <f>IF(PERSONNEL_INPUTS!$E30=0,0,(PERSONNEL_INPUTS!$AE$43*PERSONNEL_INPUTS!$AE30)/PERSONNEL_INPUTS!$E30)</f>
        <v>0</v>
      </c>
      <c r="DE30" s="195">
        <f t="shared" si="22"/>
        <v>0</v>
      </c>
      <c r="DF30" s="197">
        <f>PERSONNEL_INPUTS!$E30*DH30</f>
        <v>0</v>
      </c>
      <c r="DG30" s="187">
        <f>PERSONNEL_INPUTS!AF30</f>
        <v>0</v>
      </c>
      <c r="DH30" s="217">
        <f>IF(PERSONNEL_INPUTS!$E30=0,0,(PERSONNEL_INPUTS!$AF$43*PERSONNEL_INPUTS!$AF30)/PERSONNEL_INPUTS!$E30)</f>
        <v>0</v>
      </c>
      <c r="DI30" s="195">
        <f t="shared" si="23"/>
        <v>0</v>
      </c>
      <c r="DJ30" s="218">
        <f>IF(PERSONNEL_INPUTS!$E30=0,0,(PERSONNEL_INPUTS!$AF$43*PERSONNEL_INPUTS!$AG30)/PERSONNEL_INPUTS!$E30)</f>
        <v>0</v>
      </c>
      <c r="DK30" s="195">
        <f>DJ30*F30</f>
        <v>0</v>
      </c>
      <c r="DL30" s="5"/>
    </row>
    <row r="31" spans="1:116" s="2" customFormat="1" ht="18.75" x14ac:dyDescent="0.3">
      <c r="A31" s="212" t="str">
        <f>PERSONNEL_INPUTS!A31</f>
        <v>Enter Staff Title/Name</v>
      </c>
      <c r="B31" s="3">
        <f>PERSONNEL_INPUTS!B31</f>
        <v>0</v>
      </c>
      <c r="C31" s="213">
        <f>PERSONNEL_INPUTS!C31</f>
        <v>0</v>
      </c>
      <c r="D31" s="214">
        <f>PERSONNEL_INPUTS!D31</f>
        <v>0</v>
      </c>
      <c r="E31" s="195">
        <f>SUM(PERSONNEL_INPUTS!C31*PERSONNEL_INPUTS!D31)</f>
        <v>0</v>
      </c>
      <c r="F31" s="12">
        <f>SUM(PERSONNEL_INPUTS!C31,E31)</f>
        <v>0</v>
      </c>
      <c r="G31" s="215">
        <f>PERSONNEL_INPUTS!E31</f>
        <v>0</v>
      </c>
      <c r="H31" s="216">
        <f>IF(PERSONNEL_INPUTS!E31=0,0,(PERSONNEL_INPUTS!F31/PERSONNEL_INPUTS!E31))</f>
        <v>0</v>
      </c>
      <c r="I31" s="3">
        <f>PERSONNEL_INPUTS!F31</f>
        <v>0</v>
      </c>
      <c r="J31" s="196">
        <f>IF(PERSONNEL_INPUTS!$E31=0,0,(I31/PERSONNEL_INPUTS!$E31)*$F31)</f>
        <v>0</v>
      </c>
      <c r="K31" s="216">
        <f>IF(PERSONNEL_INPUTS!E31=0,0,(PERSONNEL_INPUTS!G31/PERSONNEL_INPUTS!E31))</f>
        <v>0</v>
      </c>
      <c r="L31" s="13">
        <f>PERSONNEL_INPUTS!G31</f>
        <v>0</v>
      </c>
      <c r="M31" s="196">
        <f>IF(PERSONNEL_INPUTS!$E31=0,0,(L31/PERSONNEL_INPUTS!$E31)*$F31)</f>
        <v>0</v>
      </c>
      <c r="N31" s="197">
        <f>PERSONNEL_INPUTS!$E31*P31</f>
        <v>0</v>
      </c>
      <c r="O31" s="187">
        <f>PERSONNEL_INPUTS!H31</f>
        <v>0</v>
      </c>
      <c r="P31" s="217">
        <f>IF(PERSONNEL_INPUTS!$E31=0,0,(PERSONNEL_INPUTS!$H$43*PERSONNEL_INPUTS!$H31)/PERSONNEL_INPUTS!$E31)</f>
        <v>0</v>
      </c>
      <c r="Q31" s="195">
        <f t="shared" si="25"/>
        <v>0</v>
      </c>
      <c r="R31" s="197">
        <f>PERSONNEL_INPUTS!$E31*T31</f>
        <v>0</v>
      </c>
      <c r="S31" s="187">
        <f>PERSONNEL_INPUTS!I31</f>
        <v>0</v>
      </c>
      <c r="T31" s="217">
        <f>IF(PERSONNEL_INPUTS!$E31=0,0,(PERSONNEL_INPUTS!$I$43*PERSONNEL_INPUTS!$I31)/PERSONNEL_INPUTS!$E31)</f>
        <v>0</v>
      </c>
      <c r="U31" s="195">
        <f t="shared" si="0"/>
        <v>0</v>
      </c>
      <c r="V31" s="197">
        <f>PERSONNEL_INPUTS!$E31*X31</f>
        <v>0</v>
      </c>
      <c r="W31" s="187">
        <f>PERSONNEL_INPUTS!J31</f>
        <v>0</v>
      </c>
      <c r="X31" s="217">
        <f>IF(PERSONNEL_INPUTS!$E31=0,0,(PERSONNEL_INPUTS!$J$43*PERSONNEL_INPUTS!$J31)/PERSONNEL_INPUTS!$E31)</f>
        <v>0</v>
      </c>
      <c r="Y31" s="195">
        <f t="shared" si="1"/>
        <v>0</v>
      </c>
      <c r="Z31" s="197">
        <f>PERSONNEL_INPUTS!$E31*AB31</f>
        <v>0</v>
      </c>
      <c r="AA31" s="187">
        <f>PERSONNEL_INPUTS!K31</f>
        <v>0</v>
      </c>
      <c r="AB31" s="217">
        <f>IF(PERSONNEL_INPUTS!$E31=0,0,(PERSONNEL_INPUTS!$K$43*PERSONNEL_INPUTS!$K31)/PERSONNEL_INPUTS!$E31)</f>
        <v>0</v>
      </c>
      <c r="AC31" s="195">
        <f t="shared" si="2"/>
        <v>0</v>
      </c>
      <c r="AD31" s="197">
        <f>PERSONNEL_INPUTS!$E31*AF31</f>
        <v>0</v>
      </c>
      <c r="AE31" s="187">
        <f>PERSONNEL_INPUTS!L31</f>
        <v>0</v>
      </c>
      <c r="AF31" s="217">
        <f>IF(PERSONNEL_INPUTS!$E31=0,0,(PERSONNEL_INPUTS!$L$43*PERSONNEL_INPUTS!$L31)/PERSONNEL_INPUTS!$E31)</f>
        <v>0</v>
      </c>
      <c r="AG31" s="195">
        <f t="shared" si="3"/>
        <v>0</v>
      </c>
      <c r="AH31" s="197">
        <f>PERSONNEL_INPUTS!$E31*AJ31</f>
        <v>0</v>
      </c>
      <c r="AI31" s="187">
        <f>PERSONNEL_INPUTS!M31</f>
        <v>0</v>
      </c>
      <c r="AJ31" s="217">
        <f>IF(PERSONNEL_INPUTS!$E31=0,0,(PERSONNEL_INPUTS!$M$43*PERSONNEL_INPUTS!$M31)/PERSONNEL_INPUTS!$E31)</f>
        <v>0</v>
      </c>
      <c r="AK31" s="195">
        <f t="shared" si="4"/>
        <v>0</v>
      </c>
      <c r="AL31" s="197">
        <f>PERSONNEL_INPUTS!$E31*AN31</f>
        <v>0</v>
      </c>
      <c r="AM31" s="187">
        <f>PERSONNEL_INPUTS!N31</f>
        <v>0</v>
      </c>
      <c r="AN31" s="217">
        <f>IF(PERSONNEL_INPUTS!$E31=0,0,(PERSONNEL_INPUTS!$N$43*PERSONNEL_INPUTS!$N31)/PERSONNEL_INPUTS!$E31)</f>
        <v>0</v>
      </c>
      <c r="AO31" s="195">
        <f t="shared" si="5"/>
        <v>0</v>
      </c>
      <c r="AP31" s="197">
        <f>PERSONNEL_INPUTS!$E31*AR31</f>
        <v>0</v>
      </c>
      <c r="AQ31" s="187">
        <f>PERSONNEL_INPUTS!O31</f>
        <v>0</v>
      </c>
      <c r="AR31" s="217">
        <f>IF(PERSONNEL_INPUTS!$E31=0,0,(PERSONNEL_INPUTS!$O$43*PERSONNEL_INPUTS!$O31)/PERSONNEL_INPUTS!$E31)</f>
        <v>0</v>
      </c>
      <c r="AS31" s="195">
        <f t="shared" si="6"/>
        <v>0</v>
      </c>
      <c r="AT31" s="197">
        <f>PERSONNEL_INPUTS!$E31*AV31</f>
        <v>0</v>
      </c>
      <c r="AU31" s="187">
        <f>PERSONNEL_INPUTS!P31</f>
        <v>0</v>
      </c>
      <c r="AV31" s="217">
        <f>IF(PERSONNEL_INPUTS!$E31=0,0,(PERSONNEL_INPUTS!$P$43*PERSONNEL_INPUTS!$P31)/PERSONNEL_INPUTS!$E31)</f>
        <v>0</v>
      </c>
      <c r="AW31" s="195">
        <f t="shared" si="7"/>
        <v>0</v>
      </c>
      <c r="AX31" s="197">
        <f>PERSONNEL_INPUTS!$E31*AZ31</f>
        <v>0</v>
      </c>
      <c r="AY31" s="187">
        <f>PERSONNEL_INPUTS!Q31</f>
        <v>0</v>
      </c>
      <c r="AZ31" s="217">
        <f>IF(PERSONNEL_INPUTS!$E31=0,0,(PERSONNEL_INPUTS!$Q$43*PERSONNEL_INPUTS!$Q31)/PERSONNEL_INPUTS!$E31)</f>
        <v>0</v>
      </c>
      <c r="BA31" s="195">
        <f t="shared" si="8"/>
        <v>0</v>
      </c>
      <c r="BB31" s="197">
        <f>PERSONNEL_INPUTS!$E31*BD31</f>
        <v>0</v>
      </c>
      <c r="BC31" s="187">
        <f>PERSONNEL_INPUTS!R31</f>
        <v>0</v>
      </c>
      <c r="BD31" s="217">
        <f>IF(PERSONNEL_INPUTS!$E31=0,0,(PERSONNEL_INPUTS!$R$43*PERSONNEL_INPUTS!$R31)/PERSONNEL_INPUTS!$E31)</f>
        <v>0</v>
      </c>
      <c r="BE31" s="195">
        <f t="shared" si="9"/>
        <v>0</v>
      </c>
      <c r="BF31" s="197">
        <f>PERSONNEL_INPUTS!$E31*BH31</f>
        <v>0</v>
      </c>
      <c r="BG31" s="187">
        <f>PERSONNEL_INPUTS!S31</f>
        <v>0</v>
      </c>
      <c r="BH31" s="217">
        <f>IF(PERSONNEL_INPUTS!$E31=0,0,(PERSONNEL_INPUTS!$S$43*PERSONNEL_INPUTS!$S31)/PERSONNEL_INPUTS!$E31)</f>
        <v>0</v>
      </c>
      <c r="BI31" s="195">
        <f t="shared" si="10"/>
        <v>0</v>
      </c>
      <c r="BJ31" s="197">
        <f>PERSONNEL_INPUTS!$E31*BL31</f>
        <v>0</v>
      </c>
      <c r="BK31" s="187">
        <f>PERSONNEL_INPUTS!T31</f>
        <v>0</v>
      </c>
      <c r="BL31" s="217">
        <f>IF(PERSONNEL_INPUTS!$E31=0,0,(PERSONNEL_INPUTS!$T$43*PERSONNEL_INPUTS!$T31)/PERSONNEL_INPUTS!$E31)</f>
        <v>0</v>
      </c>
      <c r="BM31" s="195">
        <f t="shared" si="11"/>
        <v>0</v>
      </c>
      <c r="BN31" s="197">
        <f>PERSONNEL_INPUTS!$E31*BP31</f>
        <v>0</v>
      </c>
      <c r="BO31" s="187">
        <f>PERSONNEL_INPUTS!U31</f>
        <v>0</v>
      </c>
      <c r="BP31" s="217">
        <f>IF(PERSONNEL_INPUTS!$E31=0,0,(PERSONNEL_INPUTS!$U$43*PERSONNEL_INPUTS!$U31)/PERSONNEL_INPUTS!$E31)</f>
        <v>0</v>
      </c>
      <c r="BQ31" s="195">
        <f t="shared" si="12"/>
        <v>0</v>
      </c>
      <c r="BR31" s="197">
        <f>PERSONNEL_INPUTS!$E31*BT31</f>
        <v>0</v>
      </c>
      <c r="BS31" s="187">
        <f>PERSONNEL_INPUTS!V31</f>
        <v>0</v>
      </c>
      <c r="BT31" s="217">
        <f>IF(PERSONNEL_INPUTS!$E31=0,0,(PERSONNEL_INPUTS!$V$43*PERSONNEL_INPUTS!$V31)/PERSONNEL_INPUTS!$E31)</f>
        <v>0</v>
      </c>
      <c r="BU31" s="195">
        <f t="shared" si="13"/>
        <v>0</v>
      </c>
      <c r="BV31" s="197">
        <f>PERSONNEL_INPUTS!$E31*BX31</f>
        <v>0</v>
      </c>
      <c r="BW31" s="187">
        <f>PERSONNEL_INPUTS!W31</f>
        <v>0</v>
      </c>
      <c r="BX31" s="217">
        <f>IF(PERSONNEL_INPUTS!$E31=0,0,(PERSONNEL_INPUTS!$W$43*PERSONNEL_INPUTS!$W31)/PERSONNEL_INPUTS!$E31)</f>
        <v>0</v>
      </c>
      <c r="BY31" s="195">
        <f t="shared" si="14"/>
        <v>0</v>
      </c>
      <c r="BZ31" s="197">
        <f>PERSONNEL_INPUTS!$E31*CB31</f>
        <v>0</v>
      </c>
      <c r="CA31" s="187">
        <f>PERSONNEL_INPUTS!X31</f>
        <v>0</v>
      </c>
      <c r="CB31" s="217">
        <f>IF(PERSONNEL_INPUTS!$E31=0,0,(PERSONNEL_INPUTS!$X$43*PERSONNEL_INPUTS!$X31)/PERSONNEL_INPUTS!$E31)</f>
        <v>0</v>
      </c>
      <c r="CC31" s="195">
        <f t="shared" si="15"/>
        <v>0</v>
      </c>
      <c r="CD31" s="197">
        <f>PERSONNEL_INPUTS!$E31*CF31</f>
        <v>0</v>
      </c>
      <c r="CE31" s="187">
        <f>PERSONNEL_INPUTS!Y31</f>
        <v>0</v>
      </c>
      <c r="CF31" s="217">
        <f>IF(PERSONNEL_INPUTS!$E31=0,0,(PERSONNEL_INPUTS!$Y$43*PERSONNEL_INPUTS!$Y31)/PERSONNEL_INPUTS!$E31)</f>
        <v>0</v>
      </c>
      <c r="CG31" s="195">
        <f t="shared" si="16"/>
        <v>0</v>
      </c>
      <c r="CH31" s="197">
        <f>PERSONNEL_INPUTS!$E31*CJ31</f>
        <v>0</v>
      </c>
      <c r="CI31" s="187">
        <f>PERSONNEL_INPUTS!Z31</f>
        <v>0</v>
      </c>
      <c r="CJ31" s="217">
        <f>IF(PERSONNEL_INPUTS!$E31=0,0,(PERSONNEL_INPUTS!$Z$43*PERSONNEL_INPUTS!$Z31)/PERSONNEL_INPUTS!$E31)</f>
        <v>0</v>
      </c>
      <c r="CK31" s="195">
        <f t="shared" si="17"/>
        <v>0</v>
      </c>
      <c r="CL31" s="197">
        <f>PERSONNEL_INPUTS!$E31*CN31</f>
        <v>0</v>
      </c>
      <c r="CM31" s="187">
        <f>PERSONNEL_INPUTS!AA31</f>
        <v>0</v>
      </c>
      <c r="CN31" s="217">
        <f>IF(PERSONNEL_INPUTS!$E31=0,0,(PERSONNEL_INPUTS!$AA$43*PERSONNEL_INPUTS!$AA31)/PERSONNEL_INPUTS!$E31)</f>
        <v>0</v>
      </c>
      <c r="CO31" s="195">
        <f t="shared" si="18"/>
        <v>0</v>
      </c>
      <c r="CP31" s="197">
        <f>PERSONNEL_INPUTS!$E31*CR31</f>
        <v>0</v>
      </c>
      <c r="CQ31" s="187">
        <f>PERSONNEL_INPUTS!AB31</f>
        <v>0</v>
      </c>
      <c r="CR31" s="217">
        <f>IF(PERSONNEL_INPUTS!$E31=0,0,(PERSONNEL_INPUTS!$AB$43*PERSONNEL_INPUTS!$AB31)/PERSONNEL_INPUTS!$E31)</f>
        <v>0</v>
      </c>
      <c r="CS31" s="195">
        <f t="shared" si="19"/>
        <v>0</v>
      </c>
      <c r="CT31" s="197">
        <f>PERSONNEL_INPUTS!$E31*CV31</f>
        <v>0</v>
      </c>
      <c r="CU31" s="187">
        <f>PERSONNEL_INPUTS!AC31</f>
        <v>0</v>
      </c>
      <c r="CV31" s="217">
        <f>IF(PERSONNEL_INPUTS!$E31=0,0,(PERSONNEL_INPUTS!$AC$43*PERSONNEL_INPUTS!$AC31)/PERSONNEL_INPUTS!$E31)</f>
        <v>0</v>
      </c>
      <c r="CW31" s="195">
        <f t="shared" si="20"/>
        <v>0</v>
      </c>
      <c r="CX31" s="197">
        <f>PERSONNEL_INPUTS!$E31*CZ31</f>
        <v>0</v>
      </c>
      <c r="CY31" s="187">
        <f>PERSONNEL_INPUTS!AD31</f>
        <v>0</v>
      </c>
      <c r="CZ31" s="217">
        <f>IF(PERSONNEL_INPUTS!$E31=0,0,(PERSONNEL_INPUTS!$AD$43*PERSONNEL_INPUTS!$AD31)/PERSONNEL_INPUTS!$E31)</f>
        <v>0</v>
      </c>
      <c r="DA31" s="195">
        <f t="shared" si="21"/>
        <v>0</v>
      </c>
      <c r="DB31" s="197">
        <f>PERSONNEL_INPUTS!$E31*DD31</f>
        <v>0</v>
      </c>
      <c r="DC31" s="187">
        <f>PERSONNEL_INPUTS!AE31</f>
        <v>0</v>
      </c>
      <c r="DD31" s="217">
        <f>IF(PERSONNEL_INPUTS!$E31=0,0,(PERSONNEL_INPUTS!$AE$43*PERSONNEL_INPUTS!$AE31)/PERSONNEL_INPUTS!$E31)</f>
        <v>0</v>
      </c>
      <c r="DE31" s="195">
        <f t="shared" si="22"/>
        <v>0</v>
      </c>
      <c r="DF31" s="197">
        <f>PERSONNEL_INPUTS!$E31*DH31</f>
        <v>0</v>
      </c>
      <c r="DG31" s="187">
        <f>PERSONNEL_INPUTS!AF31</f>
        <v>0</v>
      </c>
      <c r="DH31" s="217">
        <f>IF(PERSONNEL_INPUTS!$E31=0,0,(PERSONNEL_INPUTS!$AF$43*PERSONNEL_INPUTS!$AF31)/PERSONNEL_INPUTS!$E31)</f>
        <v>0</v>
      </c>
      <c r="DI31" s="195">
        <f t="shared" si="23"/>
        <v>0</v>
      </c>
      <c r="DJ31" s="218">
        <f>IF(PERSONNEL_INPUTS!$E31=0,0,(PERSONNEL_INPUTS!$AF$43*PERSONNEL_INPUTS!$AG31)/PERSONNEL_INPUTS!$E31)</f>
        <v>0</v>
      </c>
      <c r="DK31" s="195">
        <f t="shared" si="24"/>
        <v>0</v>
      </c>
      <c r="DL31" s="4"/>
    </row>
    <row r="32" spans="1:116" s="89" customFormat="1" ht="18.75" customHeight="1" x14ac:dyDescent="0.3">
      <c r="A32" s="80" t="s">
        <v>77</v>
      </c>
      <c r="B32" s="219"/>
      <c r="C32" s="220"/>
      <c r="D32" s="221"/>
      <c r="E32" s="83"/>
      <c r="F32" s="84"/>
      <c r="G32" s="222"/>
      <c r="H32" s="223"/>
      <c r="I32" s="91"/>
      <c r="J32" s="86"/>
      <c r="K32" s="223"/>
      <c r="L32" s="93"/>
      <c r="M32" s="86"/>
      <c r="N32" s="224"/>
      <c r="O32" s="224"/>
      <c r="P32" s="225"/>
      <c r="Q32" s="87"/>
      <c r="R32" s="94"/>
      <c r="S32" s="224"/>
      <c r="T32" s="225"/>
      <c r="U32" s="83"/>
      <c r="V32" s="94"/>
      <c r="W32" s="198"/>
      <c r="X32" s="225"/>
      <c r="Y32" s="83"/>
      <c r="Z32" s="94"/>
      <c r="AA32" s="198"/>
      <c r="AB32" s="225"/>
      <c r="AC32" s="83"/>
      <c r="AD32" s="94"/>
      <c r="AE32" s="198"/>
      <c r="AF32" s="225"/>
      <c r="AG32" s="83"/>
      <c r="AH32" s="94"/>
      <c r="AI32" s="198"/>
      <c r="AJ32" s="226"/>
      <c r="AK32" s="83"/>
      <c r="AL32" s="94"/>
      <c r="AM32" s="198"/>
      <c r="AN32" s="226"/>
      <c r="AO32" s="83"/>
      <c r="AP32" s="94"/>
      <c r="AQ32" s="198"/>
      <c r="AR32" s="226"/>
      <c r="AS32" s="83"/>
      <c r="AT32" s="94"/>
      <c r="AU32" s="198"/>
      <c r="AV32" s="226"/>
      <c r="AW32" s="83"/>
      <c r="AX32" s="94"/>
      <c r="AY32" s="198"/>
      <c r="AZ32" s="226"/>
      <c r="BA32" s="83"/>
      <c r="BB32" s="94"/>
      <c r="BC32" s="198"/>
      <c r="BD32" s="225"/>
      <c r="BE32" s="83"/>
      <c r="BF32" s="94"/>
      <c r="BG32" s="198"/>
      <c r="BH32" s="225"/>
      <c r="BI32" s="83"/>
      <c r="BJ32" s="94"/>
      <c r="BK32" s="198"/>
      <c r="BL32" s="225"/>
      <c r="BM32" s="83"/>
      <c r="BN32" s="94"/>
      <c r="BO32" s="198"/>
      <c r="BP32" s="225"/>
      <c r="BQ32" s="83"/>
      <c r="BR32" s="94"/>
      <c r="BS32" s="198"/>
      <c r="BT32" s="225"/>
      <c r="BU32" s="83"/>
      <c r="BV32" s="94"/>
      <c r="BW32" s="198"/>
      <c r="BX32" s="225"/>
      <c r="BY32" s="83"/>
      <c r="BZ32" s="94"/>
      <c r="CA32" s="198"/>
      <c r="CB32" s="225"/>
      <c r="CC32" s="83"/>
      <c r="CD32" s="94"/>
      <c r="CE32" s="198"/>
      <c r="CF32" s="225"/>
      <c r="CG32" s="83"/>
      <c r="CH32" s="94"/>
      <c r="CI32" s="198"/>
      <c r="CJ32" s="225"/>
      <c r="CK32" s="83"/>
      <c r="CL32" s="94"/>
      <c r="CM32" s="198"/>
      <c r="CN32" s="225"/>
      <c r="CO32" s="83"/>
      <c r="CP32" s="94"/>
      <c r="CQ32" s="198"/>
      <c r="CR32" s="225"/>
      <c r="CS32" s="83"/>
      <c r="CT32" s="94"/>
      <c r="CU32" s="198"/>
      <c r="CV32" s="225"/>
      <c r="CW32" s="83"/>
      <c r="CX32" s="94"/>
      <c r="CY32" s="198"/>
      <c r="CZ32" s="225"/>
      <c r="DA32" s="83"/>
      <c r="DB32" s="94"/>
      <c r="DC32" s="198"/>
      <c r="DD32" s="225"/>
      <c r="DE32" s="83"/>
      <c r="DF32" s="94"/>
      <c r="DG32" s="198"/>
      <c r="DH32" s="226"/>
      <c r="DI32" s="83"/>
      <c r="DJ32" s="227"/>
      <c r="DK32" s="83"/>
      <c r="DL32" s="88"/>
    </row>
    <row r="33" spans="1:116" s="66" customFormat="1" ht="18.75" customHeight="1" x14ac:dyDescent="0.3">
      <c r="A33" s="228" t="str">
        <f>PERSONNEL_INPUTS!A33</f>
        <v>Driver</v>
      </c>
      <c r="B33" s="91">
        <f>PERSONNEL_INPUTS!B33</f>
        <v>0</v>
      </c>
      <c r="C33" s="229">
        <f>PERSONNEL_INPUTS!C33</f>
        <v>0</v>
      </c>
      <c r="D33" s="230">
        <f>PERSONNEL_INPUTS!D33</f>
        <v>0</v>
      </c>
      <c r="E33" s="87">
        <f>SUM(C33*D33)</f>
        <v>0</v>
      </c>
      <c r="F33" s="90">
        <f>SUM(C33+E33)</f>
        <v>0</v>
      </c>
      <c r="G33" s="231">
        <f>PERSONNEL_INPUTS!E33</f>
        <v>0</v>
      </c>
      <c r="H33" s="223">
        <f>IF(PERSONNEL_INPUTS!E33=0,0,(PERSONNEL_INPUTS!F33/PERSONNEL_INPUTS!E33))</f>
        <v>0</v>
      </c>
      <c r="I33" s="91">
        <f>PERSONNEL_INPUTS!F33</f>
        <v>0</v>
      </c>
      <c r="J33" s="92">
        <f t="shared" ref="J33:J41" si="26">IF($G33=0,0,(I33/$G33)*$F33)</f>
        <v>0</v>
      </c>
      <c r="K33" s="223">
        <f>IF(PERSONNEL_INPUTS!E33=0,0,(PERSONNEL_INPUTS!G33/PERSONNEL_INPUTS!E33))</f>
        <v>0</v>
      </c>
      <c r="L33" s="93">
        <f>PERSONNEL_INPUTS!G33</f>
        <v>0</v>
      </c>
      <c r="M33" s="92">
        <f t="shared" ref="M33:M42" si="27">IF($G33=0,0,(L33/$G33)*$F33)</f>
        <v>0</v>
      </c>
      <c r="N33" s="232">
        <f>PERSONNEL_INPUTS!$E33*P33</f>
        <v>0</v>
      </c>
      <c r="O33" s="232">
        <f>PERSONNEL_INPUTS!H33</f>
        <v>0</v>
      </c>
      <c r="P33" s="233">
        <f>IF(PERSONNEL_INPUTS!$E33=0,0,(PERSONNEL_INPUTS!$H$43*PERSONNEL_INPUTS!$H33)/PERSONNEL_INPUTS!$E33)</f>
        <v>0</v>
      </c>
      <c r="Q33" s="87">
        <f t="shared" si="25"/>
        <v>0</v>
      </c>
      <c r="R33" s="94">
        <f>PERSONNEL_INPUTS!$E33*T33</f>
        <v>0</v>
      </c>
      <c r="S33" s="232">
        <f>PERSONNEL_INPUTS!I33</f>
        <v>0</v>
      </c>
      <c r="T33" s="233">
        <f>IF(PERSONNEL_INPUTS!$E33=0,0,(PERSONNEL_INPUTS!$I$43*PERSONNEL_INPUTS!$I33)/PERSONNEL_INPUTS!$E33)</f>
        <v>0</v>
      </c>
      <c r="U33" s="87">
        <f>T33*$F33</f>
        <v>0</v>
      </c>
      <c r="V33" s="94">
        <f>PERSONNEL_INPUTS!$E33*X33</f>
        <v>0</v>
      </c>
      <c r="W33" s="232">
        <f>PERSONNEL_INPUTS!J33</f>
        <v>0</v>
      </c>
      <c r="X33" s="233">
        <f>IF(PERSONNEL_INPUTS!$E33=0,0,(PERSONNEL_INPUTS!$J$43*PERSONNEL_INPUTS!$J33)/PERSONNEL_INPUTS!$E33)</f>
        <v>0</v>
      </c>
      <c r="Y33" s="87">
        <f>X33*$F33</f>
        <v>0</v>
      </c>
      <c r="Z33" s="94">
        <f>PERSONNEL_INPUTS!$E33*AB33</f>
        <v>0</v>
      </c>
      <c r="AA33" s="232">
        <f>PERSONNEL_INPUTS!K33</f>
        <v>0</v>
      </c>
      <c r="AB33" s="233">
        <f>IF(PERSONNEL_INPUTS!$E33=0,0,(PERSONNEL_INPUTS!$K$43*PERSONNEL_INPUTS!$K33)/PERSONNEL_INPUTS!$E33)</f>
        <v>0</v>
      </c>
      <c r="AC33" s="87">
        <f>AB33*$F33</f>
        <v>0</v>
      </c>
      <c r="AD33" s="94">
        <f>PERSONNEL_INPUTS!$E33*AF33</f>
        <v>0</v>
      </c>
      <c r="AE33" s="232">
        <f>PERSONNEL_INPUTS!L33</f>
        <v>0</v>
      </c>
      <c r="AF33" s="233">
        <f>IF(PERSONNEL_INPUTS!$E33=0,0,(PERSONNEL_INPUTS!$L$43*PERSONNEL_INPUTS!$L33)/PERSONNEL_INPUTS!$E33)</f>
        <v>0</v>
      </c>
      <c r="AG33" s="87">
        <f>AF33*$F33</f>
        <v>0</v>
      </c>
      <c r="AH33" s="94">
        <f>PERSONNEL_INPUTS!$E33*AJ33</f>
        <v>0</v>
      </c>
      <c r="AI33" s="232">
        <f>PERSONNEL_INPUTS!M33</f>
        <v>0</v>
      </c>
      <c r="AJ33" s="233">
        <f>IF(PERSONNEL_INPUTS!$E33=0,0,(PERSONNEL_INPUTS!$M$43*PERSONNEL_INPUTS!$M33)/PERSONNEL_INPUTS!$E33)</f>
        <v>0</v>
      </c>
      <c r="AK33" s="87">
        <f>AJ33*$F33</f>
        <v>0</v>
      </c>
      <c r="AL33" s="94">
        <f>PERSONNEL_INPUTS!$E33*AN33</f>
        <v>0</v>
      </c>
      <c r="AM33" s="232">
        <f>PERSONNEL_INPUTS!N33</f>
        <v>0</v>
      </c>
      <c r="AN33" s="233">
        <f>IF(PERSONNEL_INPUTS!$E33=0,0,(PERSONNEL_INPUTS!$N$43*PERSONNEL_INPUTS!$N33)/PERSONNEL_INPUTS!$E33)</f>
        <v>0</v>
      </c>
      <c r="AO33" s="87">
        <f>AN33*$F33</f>
        <v>0</v>
      </c>
      <c r="AP33" s="94">
        <f>PERSONNEL_INPUTS!$E33*AR33</f>
        <v>0</v>
      </c>
      <c r="AQ33" s="232">
        <f>PERSONNEL_INPUTS!O33</f>
        <v>0</v>
      </c>
      <c r="AR33" s="233">
        <f>IF(PERSONNEL_INPUTS!$E33=0,0,(PERSONNEL_INPUTS!$O$43*PERSONNEL_INPUTS!$O33)/PERSONNEL_INPUTS!$E33)</f>
        <v>0</v>
      </c>
      <c r="AS33" s="87">
        <f>AR33*$F33</f>
        <v>0</v>
      </c>
      <c r="AT33" s="94">
        <f>PERSONNEL_INPUTS!$E33*AV33</f>
        <v>0</v>
      </c>
      <c r="AU33" s="232">
        <f>PERSONNEL_INPUTS!P33</f>
        <v>0</v>
      </c>
      <c r="AV33" s="233">
        <f>IF(PERSONNEL_INPUTS!$E33=0,0,(PERSONNEL_INPUTS!$P$43*PERSONNEL_INPUTS!$P33)/PERSONNEL_INPUTS!$E33)</f>
        <v>0</v>
      </c>
      <c r="AW33" s="87">
        <f>AV33*$F33</f>
        <v>0</v>
      </c>
      <c r="AX33" s="94">
        <f>PERSONNEL_INPUTS!$E33*AZ33</f>
        <v>0</v>
      </c>
      <c r="AY33" s="232">
        <f>PERSONNEL_INPUTS!Q33</f>
        <v>0</v>
      </c>
      <c r="AZ33" s="233">
        <f>IF(PERSONNEL_INPUTS!$E33=0,0,(PERSONNEL_INPUTS!$Q$43*PERSONNEL_INPUTS!$Q33)/PERSONNEL_INPUTS!$E33)</f>
        <v>0</v>
      </c>
      <c r="BA33" s="87">
        <f>AZ33*$F33</f>
        <v>0</v>
      </c>
      <c r="BB33" s="94">
        <f>PERSONNEL_INPUTS!$E33*BD33</f>
        <v>0</v>
      </c>
      <c r="BC33" s="232">
        <f>PERSONNEL_INPUTS!R33</f>
        <v>0</v>
      </c>
      <c r="BD33" s="233">
        <f>IF(PERSONNEL_INPUTS!$E33=0,0,(PERSONNEL_INPUTS!$R$43*PERSONNEL_INPUTS!$R33)/PERSONNEL_INPUTS!$E33)</f>
        <v>0</v>
      </c>
      <c r="BE33" s="87">
        <f>BD33*$F33</f>
        <v>0</v>
      </c>
      <c r="BF33" s="94">
        <f>PERSONNEL_INPUTS!$E33*BH33</f>
        <v>0</v>
      </c>
      <c r="BG33" s="232">
        <f>PERSONNEL_INPUTS!S33</f>
        <v>0</v>
      </c>
      <c r="BH33" s="233">
        <f>IF(PERSONNEL_INPUTS!$E33=0,0,(PERSONNEL_INPUTS!$S$43*PERSONNEL_INPUTS!$S33)/PERSONNEL_INPUTS!$E33)</f>
        <v>0</v>
      </c>
      <c r="BI33" s="87">
        <f>BH33*$F33</f>
        <v>0</v>
      </c>
      <c r="BJ33" s="94">
        <f>PERSONNEL_INPUTS!$E33*BL33</f>
        <v>0</v>
      </c>
      <c r="BK33" s="232">
        <f>PERSONNEL_INPUTS!T33</f>
        <v>0</v>
      </c>
      <c r="BL33" s="233">
        <f>IF(PERSONNEL_INPUTS!$E33=0,0,(PERSONNEL_INPUTS!$T$43*PERSONNEL_INPUTS!$T33)/PERSONNEL_INPUTS!$E33)</f>
        <v>0</v>
      </c>
      <c r="BM33" s="87">
        <f>BL33*$F33</f>
        <v>0</v>
      </c>
      <c r="BN33" s="94">
        <f>PERSONNEL_INPUTS!$E33*BP33</f>
        <v>0</v>
      </c>
      <c r="BO33" s="232">
        <f>PERSONNEL_INPUTS!U33</f>
        <v>0</v>
      </c>
      <c r="BP33" s="233">
        <f>IF(PERSONNEL_INPUTS!$E33=0,0,(PERSONNEL_INPUTS!$U$43*PERSONNEL_INPUTS!$U33)/PERSONNEL_INPUTS!$E33)</f>
        <v>0</v>
      </c>
      <c r="BQ33" s="87">
        <f>BP33*$F33</f>
        <v>0</v>
      </c>
      <c r="BR33" s="94">
        <f>PERSONNEL_INPUTS!$E33*BT33</f>
        <v>0</v>
      </c>
      <c r="BS33" s="232">
        <f>PERSONNEL_INPUTS!V33</f>
        <v>0</v>
      </c>
      <c r="BT33" s="233">
        <f>IF(PERSONNEL_INPUTS!$E33=0,0,(PERSONNEL_INPUTS!$V$43*PERSONNEL_INPUTS!$V33)/PERSONNEL_INPUTS!$E33)</f>
        <v>0</v>
      </c>
      <c r="BU33" s="87">
        <f>BT33*$F33</f>
        <v>0</v>
      </c>
      <c r="BV33" s="94">
        <f>PERSONNEL_INPUTS!$E33*BX33</f>
        <v>0</v>
      </c>
      <c r="BW33" s="232">
        <f>PERSONNEL_INPUTS!W33</f>
        <v>0</v>
      </c>
      <c r="BX33" s="233">
        <f>IF(PERSONNEL_INPUTS!$E33=0,0,(PERSONNEL_INPUTS!$W$43*PERSONNEL_INPUTS!$W33)/PERSONNEL_INPUTS!$E33)</f>
        <v>0</v>
      </c>
      <c r="BY33" s="87">
        <f>BX33*$F33</f>
        <v>0</v>
      </c>
      <c r="BZ33" s="94">
        <f>PERSONNEL_INPUTS!$E33*CB33</f>
        <v>0</v>
      </c>
      <c r="CA33" s="232">
        <f>PERSONNEL_INPUTS!X33</f>
        <v>0</v>
      </c>
      <c r="CB33" s="233">
        <f>IF(PERSONNEL_INPUTS!$E33=0,0,(PERSONNEL_INPUTS!$X$43*PERSONNEL_INPUTS!$X33)/PERSONNEL_INPUTS!$E33)</f>
        <v>0</v>
      </c>
      <c r="CC33" s="87">
        <f>CB33*$F33</f>
        <v>0</v>
      </c>
      <c r="CD33" s="94">
        <f>PERSONNEL_INPUTS!$E33*CF33</f>
        <v>0</v>
      </c>
      <c r="CE33" s="232">
        <f>PERSONNEL_INPUTS!Y33</f>
        <v>0</v>
      </c>
      <c r="CF33" s="233">
        <f>IF(PERSONNEL_INPUTS!$E33=0,0,(PERSONNEL_INPUTS!$Y$43*PERSONNEL_INPUTS!$Y33)/PERSONNEL_INPUTS!$E33)</f>
        <v>0</v>
      </c>
      <c r="CG33" s="87">
        <f>CF33*$F33</f>
        <v>0</v>
      </c>
      <c r="CH33" s="94">
        <f>PERSONNEL_INPUTS!$E33*CJ33</f>
        <v>0</v>
      </c>
      <c r="CI33" s="232">
        <f>PERSONNEL_INPUTS!Z33</f>
        <v>0</v>
      </c>
      <c r="CJ33" s="233">
        <f>IF(PERSONNEL_INPUTS!$E33=0,0,(PERSONNEL_INPUTS!$Z$43*PERSONNEL_INPUTS!$Z33)/PERSONNEL_INPUTS!$E33)</f>
        <v>0</v>
      </c>
      <c r="CK33" s="87">
        <f>CJ33*$F33</f>
        <v>0</v>
      </c>
      <c r="CL33" s="94">
        <f>PERSONNEL_INPUTS!$E33*CN33</f>
        <v>0</v>
      </c>
      <c r="CM33" s="232">
        <f>PERSONNEL_INPUTS!AA33</f>
        <v>0</v>
      </c>
      <c r="CN33" s="233">
        <f>IF(PERSONNEL_INPUTS!$E33=0,0,(PERSONNEL_INPUTS!$AA$43*PERSONNEL_INPUTS!$AA33)/PERSONNEL_INPUTS!$E33)</f>
        <v>0</v>
      </c>
      <c r="CO33" s="87">
        <f>CN33*$F33</f>
        <v>0</v>
      </c>
      <c r="CP33" s="94">
        <f>PERSONNEL_INPUTS!$E33*CR33</f>
        <v>0</v>
      </c>
      <c r="CQ33" s="232">
        <f>PERSONNEL_INPUTS!AB33</f>
        <v>0</v>
      </c>
      <c r="CR33" s="233">
        <f>IF(PERSONNEL_INPUTS!$E33=0,0,(PERSONNEL_INPUTS!$AB$43*PERSONNEL_INPUTS!$AB33)/PERSONNEL_INPUTS!$E33)</f>
        <v>0</v>
      </c>
      <c r="CS33" s="87">
        <f>CR33*$F33</f>
        <v>0</v>
      </c>
      <c r="CT33" s="94">
        <f>PERSONNEL_INPUTS!$E33*CV33</f>
        <v>0</v>
      </c>
      <c r="CU33" s="232">
        <f>PERSONNEL_INPUTS!AC33</f>
        <v>0</v>
      </c>
      <c r="CV33" s="233">
        <f>IF(PERSONNEL_INPUTS!$E33=0,0,(PERSONNEL_INPUTS!$AC$43*PERSONNEL_INPUTS!$AC33)/PERSONNEL_INPUTS!$E33)</f>
        <v>0</v>
      </c>
      <c r="CW33" s="87">
        <f>CV33*$F33</f>
        <v>0</v>
      </c>
      <c r="CX33" s="94">
        <f>PERSONNEL_INPUTS!$E33*CZ33</f>
        <v>0</v>
      </c>
      <c r="CY33" s="232">
        <f>PERSONNEL_INPUTS!AD33</f>
        <v>0</v>
      </c>
      <c r="CZ33" s="233">
        <f>IF(PERSONNEL_INPUTS!$E33=0,0,(PERSONNEL_INPUTS!$AD$43*PERSONNEL_INPUTS!$AD33)/PERSONNEL_INPUTS!$E33)</f>
        <v>0</v>
      </c>
      <c r="DA33" s="87">
        <f>CZ33*$F33</f>
        <v>0</v>
      </c>
      <c r="DB33" s="94">
        <f>PERSONNEL_INPUTS!$E33*DD33</f>
        <v>0</v>
      </c>
      <c r="DC33" s="232">
        <f>PERSONNEL_INPUTS!AE33</f>
        <v>0</v>
      </c>
      <c r="DD33" s="233">
        <f>IF(PERSONNEL_INPUTS!$E33=0,0,(PERSONNEL_INPUTS!$AE$43*PERSONNEL_INPUTS!$AE33)/PERSONNEL_INPUTS!$E33)</f>
        <v>0</v>
      </c>
      <c r="DE33" s="87">
        <f>DD33*$F33</f>
        <v>0</v>
      </c>
      <c r="DF33" s="94">
        <f>PERSONNEL_INPUTS!$E33*DH33</f>
        <v>0</v>
      </c>
      <c r="DG33" s="232">
        <f>PERSONNEL_INPUTS!AF33</f>
        <v>0</v>
      </c>
      <c r="DH33" s="233">
        <f>IF(PERSONNEL_INPUTS!$E33=0,0,(PERSONNEL_INPUTS!$AF$43*PERSONNEL_INPUTS!$AF33)/PERSONNEL_INPUTS!$E33)</f>
        <v>0</v>
      </c>
      <c r="DI33" s="87">
        <f>DH33*$F33</f>
        <v>0</v>
      </c>
      <c r="DJ33" s="227">
        <f>IF(PERSONNEL_INPUTS!$E33=0,0,(PERSONNEL_INPUTS!$AF$43*PERSONNEL_INPUTS!$AG33)/PERSONNEL_INPUTS!$E33)</f>
        <v>0</v>
      </c>
      <c r="DK33" s="87">
        <f t="shared" ref="DK33:DK42" si="28">DJ33*F33</f>
        <v>0</v>
      </c>
      <c r="DL33" s="95"/>
    </row>
    <row r="34" spans="1:116" s="66" customFormat="1" ht="18.75" customHeight="1" x14ac:dyDescent="0.3">
      <c r="A34" s="228" t="str">
        <f>PERSONNEL_INPUTS!A34</f>
        <v>Driver</v>
      </c>
      <c r="B34" s="91">
        <f>PERSONNEL_INPUTS!B34</f>
        <v>0</v>
      </c>
      <c r="C34" s="229">
        <f>PERSONNEL_INPUTS!C34</f>
        <v>0</v>
      </c>
      <c r="D34" s="230">
        <f>PERSONNEL_INPUTS!D34</f>
        <v>0</v>
      </c>
      <c r="E34" s="87">
        <f t="shared" ref="E34:E42" si="29">SUM(C34*D34)</f>
        <v>0</v>
      </c>
      <c r="F34" s="90">
        <f t="shared" ref="F34:F42" si="30">SUM(C34+E34)</f>
        <v>0</v>
      </c>
      <c r="G34" s="231">
        <f>PERSONNEL_INPUTS!E34</f>
        <v>0</v>
      </c>
      <c r="H34" s="223">
        <f>IF(PERSONNEL_INPUTS!E34=0,0,(PERSONNEL_INPUTS!F34/PERSONNEL_INPUTS!E34))</f>
        <v>0</v>
      </c>
      <c r="I34" s="91">
        <f>PERSONNEL_INPUTS!F34</f>
        <v>0</v>
      </c>
      <c r="J34" s="92">
        <f t="shared" si="26"/>
        <v>0</v>
      </c>
      <c r="K34" s="223">
        <f>IF(PERSONNEL_INPUTS!E34=0,0,(PERSONNEL_INPUTS!G34/PERSONNEL_INPUTS!E34))</f>
        <v>0</v>
      </c>
      <c r="L34" s="93">
        <f>PERSONNEL_INPUTS!G34</f>
        <v>0</v>
      </c>
      <c r="M34" s="92">
        <f t="shared" si="27"/>
        <v>0</v>
      </c>
      <c r="N34" s="232">
        <f>PERSONNEL_INPUTS!$E34*P34</f>
        <v>0</v>
      </c>
      <c r="O34" s="232">
        <f>PERSONNEL_INPUTS!H34</f>
        <v>0</v>
      </c>
      <c r="P34" s="233">
        <f>IF(PERSONNEL_INPUTS!$E34=0,0,(PERSONNEL_INPUTS!$H$43*PERSONNEL_INPUTS!$H34)/PERSONNEL_INPUTS!$E34)</f>
        <v>0</v>
      </c>
      <c r="Q34" s="87">
        <f t="shared" si="25"/>
        <v>0</v>
      </c>
      <c r="R34" s="94">
        <f>PERSONNEL_INPUTS!$E34*T34</f>
        <v>0</v>
      </c>
      <c r="S34" s="232">
        <f>PERSONNEL_INPUTS!I34</f>
        <v>0</v>
      </c>
      <c r="T34" s="233">
        <f>IF(PERSONNEL_INPUTS!$E34=0,0,(PERSONNEL_INPUTS!$I$43*PERSONNEL_INPUTS!$I34)/PERSONNEL_INPUTS!$E34)</f>
        <v>0</v>
      </c>
      <c r="U34" s="87">
        <f t="shared" ref="U34:U42" si="31">T34*$F34</f>
        <v>0</v>
      </c>
      <c r="V34" s="94">
        <f>PERSONNEL_INPUTS!$E34*X34</f>
        <v>0</v>
      </c>
      <c r="W34" s="232">
        <f>PERSONNEL_INPUTS!J34</f>
        <v>0</v>
      </c>
      <c r="X34" s="233">
        <f>IF(PERSONNEL_INPUTS!$E34=0,0,(PERSONNEL_INPUTS!$J$43*PERSONNEL_INPUTS!$J34)/PERSONNEL_INPUTS!$E34)</f>
        <v>0</v>
      </c>
      <c r="Y34" s="87">
        <f t="shared" ref="Y34:Y42" si="32">X34*$F34</f>
        <v>0</v>
      </c>
      <c r="Z34" s="94">
        <f>PERSONNEL_INPUTS!$E34*AB34</f>
        <v>0</v>
      </c>
      <c r="AA34" s="232">
        <f>PERSONNEL_INPUTS!K34</f>
        <v>0</v>
      </c>
      <c r="AB34" s="233">
        <f>IF(PERSONNEL_INPUTS!$E34=0,0,(PERSONNEL_INPUTS!$K$43*PERSONNEL_INPUTS!$K34)/PERSONNEL_INPUTS!$E34)</f>
        <v>0</v>
      </c>
      <c r="AC34" s="87">
        <f t="shared" ref="AC34:AC42" si="33">AB34*$F34</f>
        <v>0</v>
      </c>
      <c r="AD34" s="94">
        <f>PERSONNEL_INPUTS!$E34*AF34</f>
        <v>0</v>
      </c>
      <c r="AE34" s="232">
        <f>PERSONNEL_INPUTS!L34</f>
        <v>0</v>
      </c>
      <c r="AF34" s="233">
        <f>IF(PERSONNEL_INPUTS!$E34=0,0,(PERSONNEL_INPUTS!$L$43*PERSONNEL_INPUTS!$L34)/PERSONNEL_INPUTS!$E34)</f>
        <v>0</v>
      </c>
      <c r="AG34" s="87">
        <f t="shared" ref="AG34:AG42" si="34">AF34*$F34</f>
        <v>0</v>
      </c>
      <c r="AH34" s="94">
        <f>PERSONNEL_INPUTS!$E34*AJ34</f>
        <v>0</v>
      </c>
      <c r="AI34" s="232">
        <f>PERSONNEL_INPUTS!M34</f>
        <v>0</v>
      </c>
      <c r="AJ34" s="233">
        <f>IF(PERSONNEL_INPUTS!$E34=0,0,(PERSONNEL_INPUTS!$M$43*PERSONNEL_INPUTS!$M34)/PERSONNEL_INPUTS!$E34)</f>
        <v>0</v>
      </c>
      <c r="AK34" s="87">
        <f t="shared" ref="AK34:AK42" si="35">AJ34*$F34</f>
        <v>0</v>
      </c>
      <c r="AL34" s="94">
        <f>PERSONNEL_INPUTS!$E34*AN34</f>
        <v>0</v>
      </c>
      <c r="AM34" s="232">
        <f>PERSONNEL_INPUTS!N34</f>
        <v>0</v>
      </c>
      <c r="AN34" s="233">
        <f>IF(PERSONNEL_INPUTS!$E34=0,0,(PERSONNEL_INPUTS!$N$43*PERSONNEL_INPUTS!$N34)/PERSONNEL_INPUTS!$E34)</f>
        <v>0</v>
      </c>
      <c r="AO34" s="87">
        <f t="shared" ref="AO34:AO42" si="36">AN34*$F34</f>
        <v>0</v>
      </c>
      <c r="AP34" s="94">
        <f>PERSONNEL_INPUTS!$E34*AR34</f>
        <v>0</v>
      </c>
      <c r="AQ34" s="232">
        <f>PERSONNEL_INPUTS!O34</f>
        <v>0</v>
      </c>
      <c r="AR34" s="233">
        <f>IF(PERSONNEL_INPUTS!$E34=0,0,(PERSONNEL_INPUTS!$O$43*PERSONNEL_INPUTS!$O34)/PERSONNEL_INPUTS!$E34)</f>
        <v>0</v>
      </c>
      <c r="AS34" s="87">
        <f t="shared" ref="AS34:AS42" si="37">AR34*$F34</f>
        <v>0</v>
      </c>
      <c r="AT34" s="94">
        <f>PERSONNEL_INPUTS!$E34*AV34</f>
        <v>0</v>
      </c>
      <c r="AU34" s="232">
        <f>PERSONNEL_INPUTS!P34</f>
        <v>0</v>
      </c>
      <c r="AV34" s="233">
        <f>IF(PERSONNEL_INPUTS!$E34=0,0,(PERSONNEL_INPUTS!$P$43*PERSONNEL_INPUTS!$P34)/PERSONNEL_INPUTS!$E34)</f>
        <v>0</v>
      </c>
      <c r="AW34" s="87">
        <f t="shared" ref="AW34:AW42" si="38">AV34*$F34</f>
        <v>0</v>
      </c>
      <c r="AX34" s="94">
        <f>PERSONNEL_INPUTS!$E34*AZ34</f>
        <v>0</v>
      </c>
      <c r="AY34" s="232">
        <f>PERSONNEL_INPUTS!Q34</f>
        <v>0</v>
      </c>
      <c r="AZ34" s="233">
        <f>IF(PERSONNEL_INPUTS!$E34=0,0,(PERSONNEL_INPUTS!$Q$43*PERSONNEL_INPUTS!$Q34)/PERSONNEL_INPUTS!$E34)</f>
        <v>0</v>
      </c>
      <c r="BA34" s="87">
        <f t="shared" ref="BA34:BA42" si="39">AZ34*$F34</f>
        <v>0</v>
      </c>
      <c r="BB34" s="94">
        <f>PERSONNEL_INPUTS!$E34*BD34</f>
        <v>0</v>
      </c>
      <c r="BC34" s="232">
        <f>PERSONNEL_INPUTS!R34</f>
        <v>0</v>
      </c>
      <c r="BD34" s="233">
        <f>IF(PERSONNEL_INPUTS!$E34=0,0,(PERSONNEL_INPUTS!$R$43*PERSONNEL_INPUTS!$R34)/PERSONNEL_INPUTS!$E34)</f>
        <v>0</v>
      </c>
      <c r="BE34" s="87">
        <f t="shared" ref="BE34:BE42" si="40">BD34*$F34</f>
        <v>0</v>
      </c>
      <c r="BF34" s="94">
        <f>PERSONNEL_INPUTS!$E34*BH34</f>
        <v>0</v>
      </c>
      <c r="BG34" s="232">
        <f>PERSONNEL_INPUTS!S34</f>
        <v>0</v>
      </c>
      <c r="BH34" s="233">
        <f>IF(PERSONNEL_INPUTS!$E34=0,0,(PERSONNEL_INPUTS!$S$43*PERSONNEL_INPUTS!$S34)/PERSONNEL_INPUTS!$E34)</f>
        <v>0</v>
      </c>
      <c r="BI34" s="87">
        <f t="shared" ref="BI34:BI42" si="41">BH34*$F34</f>
        <v>0</v>
      </c>
      <c r="BJ34" s="94">
        <f>PERSONNEL_INPUTS!$E34*BL34</f>
        <v>0</v>
      </c>
      <c r="BK34" s="232">
        <f>PERSONNEL_INPUTS!T34</f>
        <v>0</v>
      </c>
      <c r="BL34" s="233">
        <f>IF(PERSONNEL_INPUTS!$E34=0,0,(PERSONNEL_INPUTS!$T$43*PERSONNEL_INPUTS!$T34)/PERSONNEL_INPUTS!$E34)</f>
        <v>0</v>
      </c>
      <c r="BM34" s="87">
        <f t="shared" ref="BM34:BM42" si="42">BL34*$F34</f>
        <v>0</v>
      </c>
      <c r="BN34" s="94">
        <f>PERSONNEL_INPUTS!$E34*BP34</f>
        <v>0</v>
      </c>
      <c r="BO34" s="232">
        <f>PERSONNEL_INPUTS!U34</f>
        <v>0</v>
      </c>
      <c r="BP34" s="233">
        <f>IF(PERSONNEL_INPUTS!$E34=0,0,(PERSONNEL_INPUTS!$U$43*PERSONNEL_INPUTS!$U34)/PERSONNEL_INPUTS!$E34)</f>
        <v>0</v>
      </c>
      <c r="BQ34" s="87">
        <f t="shared" ref="BQ34:BQ42" si="43">BP34*$F34</f>
        <v>0</v>
      </c>
      <c r="BR34" s="94">
        <f>PERSONNEL_INPUTS!$E34*BT34</f>
        <v>0</v>
      </c>
      <c r="BS34" s="232">
        <f>PERSONNEL_INPUTS!V34</f>
        <v>0</v>
      </c>
      <c r="BT34" s="233">
        <f>IF(PERSONNEL_INPUTS!$E34=0,0,(PERSONNEL_INPUTS!$V$43*PERSONNEL_INPUTS!$V34)/PERSONNEL_INPUTS!$E34)</f>
        <v>0</v>
      </c>
      <c r="BU34" s="87">
        <f t="shared" ref="BU34:BU42" si="44">BT34*$F34</f>
        <v>0</v>
      </c>
      <c r="BV34" s="94">
        <f>PERSONNEL_INPUTS!$E34*BX34</f>
        <v>0</v>
      </c>
      <c r="BW34" s="232">
        <f>PERSONNEL_INPUTS!W34</f>
        <v>0</v>
      </c>
      <c r="BX34" s="233">
        <f>IF(PERSONNEL_INPUTS!$E34=0,0,(PERSONNEL_INPUTS!$W$43*PERSONNEL_INPUTS!$W34)/PERSONNEL_INPUTS!$E34)</f>
        <v>0</v>
      </c>
      <c r="BY34" s="87">
        <f t="shared" ref="BY34:BY42" si="45">BX34*$F34</f>
        <v>0</v>
      </c>
      <c r="BZ34" s="94">
        <f>PERSONNEL_INPUTS!$E34*CB34</f>
        <v>0</v>
      </c>
      <c r="CA34" s="232">
        <f>PERSONNEL_INPUTS!X34</f>
        <v>0</v>
      </c>
      <c r="CB34" s="233">
        <f>IF(PERSONNEL_INPUTS!$E34=0,0,(PERSONNEL_INPUTS!$X$43*PERSONNEL_INPUTS!$X34)/PERSONNEL_INPUTS!$E34)</f>
        <v>0</v>
      </c>
      <c r="CC34" s="87">
        <f t="shared" ref="CC34:CC42" si="46">CB34*$F34</f>
        <v>0</v>
      </c>
      <c r="CD34" s="94">
        <f>PERSONNEL_INPUTS!$E34*CF34</f>
        <v>0</v>
      </c>
      <c r="CE34" s="232">
        <f>PERSONNEL_INPUTS!Y34</f>
        <v>0</v>
      </c>
      <c r="CF34" s="233">
        <f>IF(PERSONNEL_INPUTS!$E34=0,0,(PERSONNEL_INPUTS!$Y$43*PERSONNEL_INPUTS!$Y34)/PERSONNEL_INPUTS!$E34)</f>
        <v>0</v>
      </c>
      <c r="CG34" s="87">
        <f t="shared" ref="CG34:CG42" si="47">CF34*$F34</f>
        <v>0</v>
      </c>
      <c r="CH34" s="94">
        <f>PERSONNEL_INPUTS!$E34*CJ34</f>
        <v>0</v>
      </c>
      <c r="CI34" s="232">
        <f>PERSONNEL_INPUTS!Z34</f>
        <v>0</v>
      </c>
      <c r="CJ34" s="233">
        <f>IF(PERSONNEL_INPUTS!$E34=0,0,(PERSONNEL_INPUTS!$Z$43*PERSONNEL_INPUTS!$Z34)/PERSONNEL_INPUTS!$E34)</f>
        <v>0</v>
      </c>
      <c r="CK34" s="87">
        <f t="shared" ref="CK34:CK42" si="48">CJ34*$F34</f>
        <v>0</v>
      </c>
      <c r="CL34" s="94">
        <f>PERSONNEL_INPUTS!$E34*CN34</f>
        <v>0</v>
      </c>
      <c r="CM34" s="232">
        <f>PERSONNEL_INPUTS!AA34</f>
        <v>0</v>
      </c>
      <c r="CN34" s="233">
        <f>IF(PERSONNEL_INPUTS!$E34=0,0,(PERSONNEL_INPUTS!$AA$43*PERSONNEL_INPUTS!$AA34)/PERSONNEL_INPUTS!$E34)</f>
        <v>0</v>
      </c>
      <c r="CO34" s="87">
        <f t="shared" ref="CO34:CO42" si="49">CN34*$F34</f>
        <v>0</v>
      </c>
      <c r="CP34" s="94">
        <f>PERSONNEL_INPUTS!$E34*CR34</f>
        <v>0</v>
      </c>
      <c r="CQ34" s="232">
        <f>PERSONNEL_INPUTS!AB34</f>
        <v>0</v>
      </c>
      <c r="CR34" s="233">
        <f>IF(PERSONNEL_INPUTS!$E34=0,0,(PERSONNEL_INPUTS!$AB$43*PERSONNEL_INPUTS!$AB34)/PERSONNEL_INPUTS!$E34)</f>
        <v>0</v>
      </c>
      <c r="CS34" s="87">
        <f t="shared" ref="CS34:CS42" si="50">CR34*$F34</f>
        <v>0</v>
      </c>
      <c r="CT34" s="94">
        <f>PERSONNEL_INPUTS!$E34*CV34</f>
        <v>0</v>
      </c>
      <c r="CU34" s="232">
        <f>PERSONNEL_INPUTS!AC34</f>
        <v>0</v>
      </c>
      <c r="CV34" s="233">
        <f>IF(PERSONNEL_INPUTS!$E34=0,0,(PERSONNEL_INPUTS!$AC$43*PERSONNEL_INPUTS!$AC34)/PERSONNEL_INPUTS!$E34)</f>
        <v>0</v>
      </c>
      <c r="CW34" s="87">
        <f t="shared" ref="CW34:CW42" si="51">CV34*$F34</f>
        <v>0</v>
      </c>
      <c r="CX34" s="94">
        <f>PERSONNEL_INPUTS!$E34*CZ34</f>
        <v>0</v>
      </c>
      <c r="CY34" s="232">
        <f>PERSONNEL_INPUTS!AD34</f>
        <v>0</v>
      </c>
      <c r="CZ34" s="233">
        <f>IF(PERSONNEL_INPUTS!$E34=0,0,(PERSONNEL_INPUTS!$AD$43*PERSONNEL_INPUTS!$AD34)/PERSONNEL_INPUTS!$E34)</f>
        <v>0</v>
      </c>
      <c r="DA34" s="87">
        <f t="shared" ref="DA34:DA42" si="52">CZ34*$F34</f>
        <v>0</v>
      </c>
      <c r="DB34" s="94">
        <f>PERSONNEL_INPUTS!$E34*DD34</f>
        <v>0</v>
      </c>
      <c r="DC34" s="232">
        <f>PERSONNEL_INPUTS!AE34</f>
        <v>0</v>
      </c>
      <c r="DD34" s="233">
        <f>IF(PERSONNEL_INPUTS!$E34=0,0,(PERSONNEL_INPUTS!$AE$43*PERSONNEL_INPUTS!$AE34)/PERSONNEL_INPUTS!$E34)</f>
        <v>0</v>
      </c>
      <c r="DE34" s="87">
        <f t="shared" ref="DE34:DE42" si="53">DD34*$F34</f>
        <v>0</v>
      </c>
      <c r="DF34" s="94">
        <f>PERSONNEL_INPUTS!$E34*DH34</f>
        <v>0</v>
      </c>
      <c r="DG34" s="232">
        <f>PERSONNEL_INPUTS!AF34</f>
        <v>0</v>
      </c>
      <c r="DH34" s="233">
        <f>IF(PERSONNEL_INPUTS!$E34=0,0,(PERSONNEL_INPUTS!$AF$43*PERSONNEL_INPUTS!$AF34)/PERSONNEL_INPUTS!$E34)</f>
        <v>0</v>
      </c>
      <c r="DI34" s="87">
        <f t="shared" ref="DI34:DI42" si="54">DH34*$F34</f>
        <v>0</v>
      </c>
      <c r="DJ34" s="227">
        <f>IF(PERSONNEL_INPUTS!$E34=0,0,(PERSONNEL_INPUTS!$AF$43*PERSONNEL_INPUTS!$AG34)/PERSONNEL_INPUTS!$E34)</f>
        <v>0</v>
      </c>
      <c r="DK34" s="87">
        <f t="shared" si="28"/>
        <v>0</v>
      </c>
      <c r="DL34" s="95"/>
    </row>
    <row r="35" spans="1:116" s="66" customFormat="1" ht="18.75" customHeight="1" x14ac:dyDescent="0.3">
      <c r="A35" s="228" t="str">
        <f>PERSONNEL_INPUTS!A35</f>
        <v>Driver</v>
      </c>
      <c r="B35" s="91">
        <f>PERSONNEL_INPUTS!B35</f>
        <v>0</v>
      </c>
      <c r="C35" s="229">
        <f>PERSONNEL_INPUTS!C35</f>
        <v>0</v>
      </c>
      <c r="D35" s="230">
        <f>PERSONNEL_INPUTS!D35</f>
        <v>0</v>
      </c>
      <c r="E35" s="87">
        <f t="shared" si="29"/>
        <v>0</v>
      </c>
      <c r="F35" s="90">
        <f t="shared" si="30"/>
        <v>0</v>
      </c>
      <c r="G35" s="231">
        <f>PERSONNEL_INPUTS!E35</f>
        <v>0</v>
      </c>
      <c r="H35" s="223">
        <f>IF(PERSONNEL_INPUTS!E35=0,0,(PERSONNEL_INPUTS!F35/PERSONNEL_INPUTS!E35))</f>
        <v>0</v>
      </c>
      <c r="I35" s="91">
        <f>PERSONNEL_INPUTS!F35</f>
        <v>0</v>
      </c>
      <c r="J35" s="92">
        <f t="shared" si="26"/>
        <v>0</v>
      </c>
      <c r="K35" s="223">
        <f>IF(PERSONNEL_INPUTS!E35=0,0,(PERSONNEL_INPUTS!G35/PERSONNEL_INPUTS!E35))</f>
        <v>0</v>
      </c>
      <c r="L35" s="93">
        <f>PERSONNEL_INPUTS!G35</f>
        <v>0</v>
      </c>
      <c r="M35" s="92">
        <f t="shared" si="27"/>
        <v>0</v>
      </c>
      <c r="N35" s="232">
        <f>PERSONNEL_INPUTS!$E35*P35</f>
        <v>0</v>
      </c>
      <c r="O35" s="232">
        <f>PERSONNEL_INPUTS!H35</f>
        <v>0</v>
      </c>
      <c r="P35" s="233">
        <f>IF(PERSONNEL_INPUTS!$E35=0,0,(PERSONNEL_INPUTS!$H$43*PERSONNEL_INPUTS!$H35)/PERSONNEL_INPUTS!$E35)</f>
        <v>0</v>
      </c>
      <c r="Q35" s="87">
        <f t="shared" si="25"/>
        <v>0</v>
      </c>
      <c r="R35" s="94">
        <f>PERSONNEL_INPUTS!$E35*T35</f>
        <v>0</v>
      </c>
      <c r="S35" s="232">
        <f>PERSONNEL_INPUTS!I35</f>
        <v>0</v>
      </c>
      <c r="T35" s="233">
        <f>IF(PERSONNEL_INPUTS!$E35=0,0,(PERSONNEL_INPUTS!$I$43*PERSONNEL_INPUTS!$I35)/PERSONNEL_INPUTS!$E35)</f>
        <v>0</v>
      </c>
      <c r="U35" s="87">
        <f t="shared" si="31"/>
        <v>0</v>
      </c>
      <c r="V35" s="94">
        <f>PERSONNEL_INPUTS!$E35*X35</f>
        <v>0</v>
      </c>
      <c r="W35" s="232">
        <f>PERSONNEL_INPUTS!J35</f>
        <v>0</v>
      </c>
      <c r="X35" s="233">
        <f>IF(PERSONNEL_INPUTS!$E35=0,0,(PERSONNEL_INPUTS!$J$43*PERSONNEL_INPUTS!$J35)/PERSONNEL_INPUTS!$E35)</f>
        <v>0</v>
      </c>
      <c r="Y35" s="87">
        <f t="shared" si="32"/>
        <v>0</v>
      </c>
      <c r="Z35" s="94">
        <f>PERSONNEL_INPUTS!$E35*AB35</f>
        <v>0</v>
      </c>
      <c r="AA35" s="232">
        <f>PERSONNEL_INPUTS!K35</f>
        <v>0</v>
      </c>
      <c r="AB35" s="233">
        <f>IF(PERSONNEL_INPUTS!$E35=0,0,(PERSONNEL_INPUTS!$K$43*PERSONNEL_INPUTS!$K35)/PERSONNEL_INPUTS!$E35)</f>
        <v>0</v>
      </c>
      <c r="AC35" s="87">
        <f t="shared" si="33"/>
        <v>0</v>
      </c>
      <c r="AD35" s="94">
        <f>PERSONNEL_INPUTS!$E35*AF35</f>
        <v>0</v>
      </c>
      <c r="AE35" s="232">
        <f>PERSONNEL_INPUTS!L35</f>
        <v>0</v>
      </c>
      <c r="AF35" s="233">
        <f>IF(PERSONNEL_INPUTS!$E35=0,0,(PERSONNEL_INPUTS!$L$43*PERSONNEL_INPUTS!$L35)/PERSONNEL_INPUTS!$E35)</f>
        <v>0</v>
      </c>
      <c r="AG35" s="87">
        <f t="shared" si="34"/>
        <v>0</v>
      </c>
      <c r="AH35" s="94">
        <f>PERSONNEL_INPUTS!$E35*AJ35</f>
        <v>0</v>
      </c>
      <c r="AI35" s="232">
        <f>PERSONNEL_INPUTS!M35</f>
        <v>0</v>
      </c>
      <c r="AJ35" s="233">
        <f>IF(PERSONNEL_INPUTS!$E35=0,0,(PERSONNEL_INPUTS!$M$43*PERSONNEL_INPUTS!$M35)/PERSONNEL_INPUTS!$E35)</f>
        <v>0</v>
      </c>
      <c r="AK35" s="87">
        <f t="shared" si="35"/>
        <v>0</v>
      </c>
      <c r="AL35" s="94">
        <f>PERSONNEL_INPUTS!$E35*AN35</f>
        <v>0</v>
      </c>
      <c r="AM35" s="232">
        <f>PERSONNEL_INPUTS!N35</f>
        <v>0</v>
      </c>
      <c r="AN35" s="233">
        <f>IF(PERSONNEL_INPUTS!$E35=0,0,(PERSONNEL_INPUTS!$N$43*PERSONNEL_INPUTS!$N35)/PERSONNEL_INPUTS!$E35)</f>
        <v>0</v>
      </c>
      <c r="AO35" s="87">
        <f t="shared" si="36"/>
        <v>0</v>
      </c>
      <c r="AP35" s="94">
        <f>PERSONNEL_INPUTS!$E35*AR35</f>
        <v>0</v>
      </c>
      <c r="AQ35" s="232">
        <f>PERSONNEL_INPUTS!O35</f>
        <v>0</v>
      </c>
      <c r="AR35" s="233">
        <f>IF(PERSONNEL_INPUTS!$E35=0,0,(PERSONNEL_INPUTS!$O$43*PERSONNEL_INPUTS!$O35)/PERSONNEL_INPUTS!$E35)</f>
        <v>0</v>
      </c>
      <c r="AS35" s="87">
        <f t="shared" si="37"/>
        <v>0</v>
      </c>
      <c r="AT35" s="94">
        <f>PERSONNEL_INPUTS!$E35*AV35</f>
        <v>0</v>
      </c>
      <c r="AU35" s="232">
        <f>PERSONNEL_INPUTS!P35</f>
        <v>0</v>
      </c>
      <c r="AV35" s="233">
        <f>IF(PERSONNEL_INPUTS!$E35=0,0,(PERSONNEL_INPUTS!$P$43*PERSONNEL_INPUTS!$P35)/PERSONNEL_INPUTS!$E35)</f>
        <v>0</v>
      </c>
      <c r="AW35" s="87">
        <f t="shared" si="38"/>
        <v>0</v>
      </c>
      <c r="AX35" s="94">
        <f>PERSONNEL_INPUTS!$E35*AZ35</f>
        <v>0</v>
      </c>
      <c r="AY35" s="232">
        <f>PERSONNEL_INPUTS!Q35</f>
        <v>0</v>
      </c>
      <c r="AZ35" s="233">
        <f>IF(PERSONNEL_INPUTS!$E35=0,0,(PERSONNEL_INPUTS!$Q$43*PERSONNEL_INPUTS!$Q35)/PERSONNEL_INPUTS!$E35)</f>
        <v>0</v>
      </c>
      <c r="BA35" s="87">
        <f t="shared" si="39"/>
        <v>0</v>
      </c>
      <c r="BB35" s="94">
        <f>PERSONNEL_INPUTS!$E35*BD35</f>
        <v>0</v>
      </c>
      <c r="BC35" s="232">
        <f>PERSONNEL_INPUTS!R35</f>
        <v>0</v>
      </c>
      <c r="BD35" s="233">
        <f>IF(PERSONNEL_INPUTS!$E35=0,0,(PERSONNEL_INPUTS!$R$43*PERSONNEL_INPUTS!$R35)/PERSONNEL_INPUTS!$E35)</f>
        <v>0</v>
      </c>
      <c r="BE35" s="87">
        <f t="shared" si="40"/>
        <v>0</v>
      </c>
      <c r="BF35" s="94">
        <f>PERSONNEL_INPUTS!$E35*BH35</f>
        <v>0</v>
      </c>
      <c r="BG35" s="232">
        <f>PERSONNEL_INPUTS!S35</f>
        <v>0</v>
      </c>
      <c r="BH35" s="233">
        <f>IF(PERSONNEL_INPUTS!$E35=0,0,(PERSONNEL_INPUTS!$S$43*PERSONNEL_INPUTS!$S35)/PERSONNEL_INPUTS!$E35)</f>
        <v>0</v>
      </c>
      <c r="BI35" s="87">
        <f t="shared" si="41"/>
        <v>0</v>
      </c>
      <c r="BJ35" s="94">
        <f>PERSONNEL_INPUTS!$E35*BL35</f>
        <v>0</v>
      </c>
      <c r="BK35" s="232">
        <f>PERSONNEL_INPUTS!T35</f>
        <v>0</v>
      </c>
      <c r="BL35" s="233">
        <f>IF(PERSONNEL_INPUTS!$E35=0,0,(PERSONNEL_INPUTS!$T$43*PERSONNEL_INPUTS!$T35)/PERSONNEL_INPUTS!$E35)</f>
        <v>0</v>
      </c>
      <c r="BM35" s="87">
        <f t="shared" si="42"/>
        <v>0</v>
      </c>
      <c r="BN35" s="94">
        <f>PERSONNEL_INPUTS!$E35*BP35</f>
        <v>0</v>
      </c>
      <c r="BO35" s="232">
        <f>PERSONNEL_INPUTS!U35</f>
        <v>0</v>
      </c>
      <c r="BP35" s="233">
        <f>IF(PERSONNEL_INPUTS!$E35=0,0,(PERSONNEL_INPUTS!$U$43*PERSONNEL_INPUTS!$U35)/PERSONNEL_INPUTS!$E35)</f>
        <v>0</v>
      </c>
      <c r="BQ35" s="87">
        <f t="shared" si="43"/>
        <v>0</v>
      </c>
      <c r="BR35" s="94">
        <f>PERSONNEL_INPUTS!$E35*BT35</f>
        <v>0</v>
      </c>
      <c r="BS35" s="232">
        <f>PERSONNEL_INPUTS!V35</f>
        <v>0</v>
      </c>
      <c r="BT35" s="233">
        <f>IF(PERSONNEL_INPUTS!$E35=0,0,(PERSONNEL_INPUTS!$V$43*PERSONNEL_INPUTS!$V35)/PERSONNEL_INPUTS!$E35)</f>
        <v>0</v>
      </c>
      <c r="BU35" s="87">
        <f t="shared" si="44"/>
        <v>0</v>
      </c>
      <c r="BV35" s="94">
        <f>PERSONNEL_INPUTS!$E35*BX35</f>
        <v>0</v>
      </c>
      <c r="BW35" s="232">
        <f>PERSONNEL_INPUTS!W35</f>
        <v>0</v>
      </c>
      <c r="BX35" s="233">
        <f>IF(PERSONNEL_INPUTS!$E35=0,0,(PERSONNEL_INPUTS!$W$43*PERSONNEL_INPUTS!$W35)/PERSONNEL_INPUTS!$E35)</f>
        <v>0</v>
      </c>
      <c r="BY35" s="87">
        <f t="shared" si="45"/>
        <v>0</v>
      </c>
      <c r="BZ35" s="94">
        <f>PERSONNEL_INPUTS!$E35*CB35</f>
        <v>0</v>
      </c>
      <c r="CA35" s="232">
        <f>PERSONNEL_INPUTS!X35</f>
        <v>0</v>
      </c>
      <c r="CB35" s="233">
        <f>IF(PERSONNEL_INPUTS!$E35=0,0,(PERSONNEL_INPUTS!$X$43*PERSONNEL_INPUTS!$X35)/PERSONNEL_INPUTS!$E35)</f>
        <v>0</v>
      </c>
      <c r="CC35" s="87">
        <f t="shared" si="46"/>
        <v>0</v>
      </c>
      <c r="CD35" s="94">
        <f>PERSONNEL_INPUTS!$E35*CF35</f>
        <v>0</v>
      </c>
      <c r="CE35" s="232">
        <f>PERSONNEL_INPUTS!Y35</f>
        <v>0</v>
      </c>
      <c r="CF35" s="233">
        <f>IF(PERSONNEL_INPUTS!$E35=0,0,(PERSONNEL_INPUTS!$Y$43*PERSONNEL_INPUTS!$Y35)/PERSONNEL_INPUTS!$E35)</f>
        <v>0</v>
      </c>
      <c r="CG35" s="87">
        <f t="shared" si="47"/>
        <v>0</v>
      </c>
      <c r="CH35" s="94">
        <f>PERSONNEL_INPUTS!$E35*CJ35</f>
        <v>0</v>
      </c>
      <c r="CI35" s="232">
        <f>PERSONNEL_INPUTS!Z35</f>
        <v>0</v>
      </c>
      <c r="CJ35" s="233">
        <f>IF(PERSONNEL_INPUTS!$E35=0,0,(PERSONNEL_INPUTS!$Z$43*PERSONNEL_INPUTS!$Z35)/PERSONNEL_INPUTS!$E35)</f>
        <v>0</v>
      </c>
      <c r="CK35" s="87">
        <f t="shared" si="48"/>
        <v>0</v>
      </c>
      <c r="CL35" s="94">
        <f>PERSONNEL_INPUTS!$E35*CN35</f>
        <v>0</v>
      </c>
      <c r="CM35" s="232">
        <f>PERSONNEL_INPUTS!AA35</f>
        <v>0</v>
      </c>
      <c r="CN35" s="233">
        <f>IF(PERSONNEL_INPUTS!$E35=0,0,(PERSONNEL_INPUTS!$AA$43*PERSONNEL_INPUTS!$AA35)/PERSONNEL_INPUTS!$E35)</f>
        <v>0</v>
      </c>
      <c r="CO35" s="87">
        <f t="shared" si="49"/>
        <v>0</v>
      </c>
      <c r="CP35" s="94">
        <f>PERSONNEL_INPUTS!$E35*CR35</f>
        <v>0</v>
      </c>
      <c r="CQ35" s="232">
        <f>PERSONNEL_INPUTS!AB35</f>
        <v>0</v>
      </c>
      <c r="CR35" s="233">
        <f>IF(PERSONNEL_INPUTS!$E35=0,0,(PERSONNEL_INPUTS!$AB$43*PERSONNEL_INPUTS!$AB35)/PERSONNEL_INPUTS!$E35)</f>
        <v>0</v>
      </c>
      <c r="CS35" s="87">
        <f t="shared" si="50"/>
        <v>0</v>
      </c>
      <c r="CT35" s="94">
        <f>PERSONNEL_INPUTS!$E35*CV35</f>
        <v>0</v>
      </c>
      <c r="CU35" s="232">
        <f>PERSONNEL_INPUTS!AC35</f>
        <v>0</v>
      </c>
      <c r="CV35" s="233">
        <f>IF(PERSONNEL_INPUTS!$E35=0,0,(PERSONNEL_INPUTS!$AC$43*PERSONNEL_INPUTS!$AC35)/PERSONNEL_INPUTS!$E35)</f>
        <v>0</v>
      </c>
      <c r="CW35" s="87">
        <f t="shared" si="51"/>
        <v>0</v>
      </c>
      <c r="CX35" s="94">
        <f>PERSONNEL_INPUTS!$E35*CZ35</f>
        <v>0</v>
      </c>
      <c r="CY35" s="232">
        <f>PERSONNEL_INPUTS!AD35</f>
        <v>0</v>
      </c>
      <c r="CZ35" s="233">
        <f>IF(PERSONNEL_INPUTS!$E35=0,0,(PERSONNEL_INPUTS!$AD$43*PERSONNEL_INPUTS!$AD35)/PERSONNEL_INPUTS!$E35)</f>
        <v>0</v>
      </c>
      <c r="DA35" s="87">
        <f t="shared" si="52"/>
        <v>0</v>
      </c>
      <c r="DB35" s="94">
        <f>PERSONNEL_INPUTS!$E35*DD35</f>
        <v>0</v>
      </c>
      <c r="DC35" s="232">
        <f>PERSONNEL_INPUTS!AE35</f>
        <v>0</v>
      </c>
      <c r="DD35" s="233">
        <f>IF(PERSONNEL_INPUTS!$E35=0,0,(PERSONNEL_INPUTS!$AE$43*PERSONNEL_INPUTS!$AE35)/PERSONNEL_INPUTS!$E35)</f>
        <v>0</v>
      </c>
      <c r="DE35" s="87">
        <f t="shared" si="53"/>
        <v>0</v>
      </c>
      <c r="DF35" s="94">
        <f>PERSONNEL_INPUTS!$E35*DH35</f>
        <v>0</v>
      </c>
      <c r="DG35" s="232">
        <f>PERSONNEL_INPUTS!AF35</f>
        <v>0</v>
      </c>
      <c r="DH35" s="233">
        <f>IF(PERSONNEL_INPUTS!$E35=0,0,(PERSONNEL_INPUTS!$AF$43*PERSONNEL_INPUTS!$AF35)/PERSONNEL_INPUTS!$E35)</f>
        <v>0</v>
      </c>
      <c r="DI35" s="87">
        <f t="shared" si="54"/>
        <v>0</v>
      </c>
      <c r="DJ35" s="227">
        <f>IF(PERSONNEL_INPUTS!$E35=0,0,(PERSONNEL_INPUTS!$AF$43*PERSONNEL_INPUTS!$AG35)/PERSONNEL_INPUTS!$E35)</f>
        <v>0</v>
      </c>
      <c r="DK35" s="87">
        <f t="shared" si="28"/>
        <v>0</v>
      </c>
      <c r="DL35" s="95"/>
    </row>
    <row r="36" spans="1:116" s="66" customFormat="1" ht="18.75" customHeight="1" x14ac:dyDescent="0.3">
      <c r="A36" s="228" t="str">
        <f>PERSONNEL_INPUTS!A36</f>
        <v>Driver</v>
      </c>
      <c r="B36" s="91">
        <f>PERSONNEL_INPUTS!B36</f>
        <v>0</v>
      </c>
      <c r="C36" s="229">
        <f>PERSONNEL_INPUTS!C36</f>
        <v>0</v>
      </c>
      <c r="D36" s="230">
        <f>PERSONNEL_INPUTS!D36</f>
        <v>0</v>
      </c>
      <c r="E36" s="87">
        <f t="shared" si="29"/>
        <v>0</v>
      </c>
      <c r="F36" s="90">
        <f t="shared" si="30"/>
        <v>0</v>
      </c>
      <c r="G36" s="231">
        <f>PERSONNEL_INPUTS!E36</f>
        <v>0</v>
      </c>
      <c r="H36" s="223">
        <f>IF(PERSONNEL_INPUTS!E36=0,0,(PERSONNEL_INPUTS!F36/PERSONNEL_INPUTS!E36))</f>
        <v>0</v>
      </c>
      <c r="I36" s="91">
        <f>PERSONNEL_INPUTS!F36</f>
        <v>0</v>
      </c>
      <c r="J36" s="92">
        <f t="shared" si="26"/>
        <v>0</v>
      </c>
      <c r="K36" s="223">
        <f>IF(PERSONNEL_INPUTS!E36=0,0,(PERSONNEL_INPUTS!G36/PERSONNEL_INPUTS!E36))</f>
        <v>0</v>
      </c>
      <c r="L36" s="93">
        <f>PERSONNEL_INPUTS!G36</f>
        <v>0</v>
      </c>
      <c r="M36" s="92">
        <f t="shared" si="27"/>
        <v>0</v>
      </c>
      <c r="N36" s="232">
        <f>PERSONNEL_INPUTS!$E36*P36</f>
        <v>0</v>
      </c>
      <c r="O36" s="232">
        <f>PERSONNEL_INPUTS!H36</f>
        <v>0</v>
      </c>
      <c r="P36" s="233">
        <f>IF(PERSONNEL_INPUTS!$E36=0,0,(PERSONNEL_INPUTS!$H$43*PERSONNEL_INPUTS!$H36)/PERSONNEL_INPUTS!$E36)</f>
        <v>0</v>
      </c>
      <c r="Q36" s="87">
        <f t="shared" si="25"/>
        <v>0</v>
      </c>
      <c r="R36" s="94">
        <f>PERSONNEL_INPUTS!$E36*T36</f>
        <v>0</v>
      </c>
      <c r="S36" s="232">
        <f>PERSONNEL_INPUTS!I36</f>
        <v>0</v>
      </c>
      <c r="T36" s="233">
        <f>IF(PERSONNEL_INPUTS!$E36=0,0,(PERSONNEL_INPUTS!$I$43*PERSONNEL_INPUTS!$I36)/PERSONNEL_INPUTS!$E36)</f>
        <v>0</v>
      </c>
      <c r="U36" s="87">
        <f t="shared" si="31"/>
        <v>0</v>
      </c>
      <c r="V36" s="94">
        <f>PERSONNEL_INPUTS!$E36*X36</f>
        <v>0</v>
      </c>
      <c r="W36" s="232">
        <f>PERSONNEL_INPUTS!J36</f>
        <v>0</v>
      </c>
      <c r="X36" s="233">
        <f>IF(PERSONNEL_INPUTS!$E36=0,0,(PERSONNEL_INPUTS!$J$43*PERSONNEL_INPUTS!$J36)/PERSONNEL_INPUTS!$E36)</f>
        <v>0</v>
      </c>
      <c r="Y36" s="87">
        <f t="shared" si="32"/>
        <v>0</v>
      </c>
      <c r="Z36" s="94">
        <f>PERSONNEL_INPUTS!$E36*AB36</f>
        <v>0</v>
      </c>
      <c r="AA36" s="232">
        <f>PERSONNEL_INPUTS!K36</f>
        <v>0</v>
      </c>
      <c r="AB36" s="233">
        <f>IF(PERSONNEL_INPUTS!$E36=0,0,(PERSONNEL_INPUTS!$K$43*PERSONNEL_INPUTS!$K36)/PERSONNEL_INPUTS!$E36)</f>
        <v>0</v>
      </c>
      <c r="AC36" s="87">
        <f t="shared" si="33"/>
        <v>0</v>
      </c>
      <c r="AD36" s="94">
        <f>PERSONNEL_INPUTS!$E36*AF36</f>
        <v>0</v>
      </c>
      <c r="AE36" s="232">
        <f>PERSONNEL_INPUTS!L36</f>
        <v>0</v>
      </c>
      <c r="AF36" s="233">
        <f>IF(PERSONNEL_INPUTS!$E36=0,0,(PERSONNEL_INPUTS!$L$43*PERSONNEL_INPUTS!$L36)/PERSONNEL_INPUTS!$E36)</f>
        <v>0</v>
      </c>
      <c r="AG36" s="87">
        <f t="shared" si="34"/>
        <v>0</v>
      </c>
      <c r="AH36" s="94">
        <f>PERSONNEL_INPUTS!$E36*AJ36</f>
        <v>0</v>
      </c>
      <c r="AI36" s="232">
        <f>PERSONNEL_INPUTS!M36</f>
        <v>0</v>
      </c>
      <c r="AJ36" s="233">
        <f>IF(PERSONNEL_INPUTS!$E36=0,0,(PERSONNEL_INPUTS!$M$43*PERSONNEL_INPUTS!$M36)/PERSONNEL_INPUTS!$E36)</f>
        <v>0</v>
      </c>
      <c r="AK36" s="87">
        <f t="shared" si="35"/>
        <v>0</v>
      </c>
      <c r="AL36" s="94">
        <f>PERSONNEL_INPUTS!$E36*AN36</f>
        <v>0</v>
      </c>
      <c r="AM36" s="232">
        <f>PERSONNEL_INPUTS!N36</f>
        <v>0</v>
      </c>
      <c r="AN36" s="233">
        <f>IF(PERSONNEL_INPUTS!$E36=0,0,(PERSONNEL_INPUTS!$N$43*PERSONNEL_INPUTS!$N36)/PERSONNEL_INPUTS!$E36)</f>
        <v>0</v>
      </c>
      <c r="AO36" s="87">
        <f t="shared" si="36"/>
        <v>0</v>
      </c>
      <c r="AP36" s="94">
        <f>PERSONNEL_INPUTS!$E36*AR36</f>
        <v>0</v>
      </c>
      <c r="AQ36" s="232">
        <f>PERSONNEL_INPUTS!O36</f>
        <v>0</v>
      </c>
      <c r="AR36" s="233">
        <f>IF(PERSONNEL_INPUTS!$E36=0,0,(PERSONNEL_INPUTS!$O$43*PERSONNEL_INPUTS!$O36)/PERSONNEL_INPUTS!$E36)</f>
        <v>0</v>
      </c>
      <c r="AS36" s="87">
        <f t="shared" si="37"/>
        <v>0</v>
      </c>
      <c r="AT36" s="94">
        <f>PERSONNEL_INPUTS!$E36*AV36</f>
        <v>0</v>
      </c>
      <c r="AU36" s="232">
        <f>PERSONNEL_INPUTS!P36</f>
        <v>0</v>
      </c>
      <c r="AV36" s="233">
        <f>IF(PERSONNEL_INPUTS!$E36=0,0,(PERSONNEL_INPUTS!$P$43*PERSONNEL_INPUTS!$P36)/PERSONNEL_INPUTS!$E36)</f>
        <v>0</v>
      </c>
      <c r="AW36" s="87">
        <f t="shared" si="38"/>
        <v>0</v>
      </c>
      <c r="AX36" s="94">
        <f>PERSONNEL_INPUTS!$E36*AZ36</f>
        <v>0</v>
      </c>
      <c r="AY36" s="232">
        <f>PERSONNEL_INPUTS!Q36</f>
        <v>0</v>
      </c>
      <c r="AZ36" s="233">
        <f>IF(PERSONNEL_INPUTS!$E36=0,0,(PERSONNEL_INPUTS!$Q$43*PERSONNEL_INPUTS!$Q36)/PERSONNEL_INPUTS!$E36)</f>
        <v>0</v>
      </c>
      <c r="BA36" s="87">
        <f t="shared" si="39"/>
        <v>0</v>
      </c>
      <c r="BB36" s="94">
        <f>PERSONNEL_INPUTS!$E36*BD36</f>
        <v>0</v>
      </c>
      <c r="BC36" s="232">
        <f>PERSONNEL_INPUTS!R36</f>
        <v>0</v>
      </c>
      <c r="BD36" s="233">
        <f>IF(PERSONNEL_INPUTS!$E36=0,0,(PERSONNEL_INPUTS!$R$43*PERSONNEL_INPUTS!$R36)/PERSONNEL_INPUTS!$E36)</f>
        <v>0</v>
      </c>
      <c r="BE36" s="87">
        <f t="shared" si="40"/>
        <v>0</v>
      </c>
      <c r="BF36" s="94">
        <f>PERSONNEL_INPUTS!$E36*BH36</f>
        <v>0</v>
      </c>
      <c r="BG36" s="232">
        <f>PERSONNEL_INPUTS!S36</f>
        <v>0</v>
      </c>
      <c r="BH36" s="233">
        <f>IF(PERSONNEL_INPUTS!$E36=0,0,(PERSONNEL_INPUTS!$S$43*PERSONNEL_INPUTS!$S36)/PERSONNEL_INPUTS!$E36)</f>
        <v>0</v>
      </c>
      <c r="BI36" s="87">
        <f t="shared" si="41"/>
        <v>0</v>
      </c>
      <c r="BJ36" s="94">
        <f>PERSONNEL_INPUTS!$E36*BL36</f>
        <v>0</v>
      </c>
      <c r="BK36" s="232">
        <f>PERSONNEL_INPUTS!T36</f>
        <v>0</v>
      </c>
      <c r="BL36" s="233">
        <f>IF(PERSONNEL_INPUTS!$E36=0,0,(PERSONNEL_INPUTS!$T$43*PERSONNEL_INPUTS!$T36)/PERSONNEL_INPUTS!$E36)</f>
        <v>0</v>
      </c>
      <c r="BM36" s="87">
        <f t="shared" si="42"/>
        <v>0</v>
      </c>
      <c r="BN36" s="94">
        <f>PERSONNEL_INPUTS!$E36*BP36</f>
        <v>0</v>
      </c>
      <c r="BO36" s="232">
        <f>PERSONNEL_INPUTS!U36</f>
        <v>0</v>
      </c>
      <c r="BP36" s="233">
        <f>IF(PERSONNEL_INPUTS!$E36=0,0,(PERSONNEL_INPUTS!$U$43*PERSONNEL_INPUTS!$U36)/PERSONNEL_INPUTS!$E36)</f>
        <v>0</v>
      </c>
      <c r="BQ36" s="87">
        <f t="shared" si="43"/>
        <v>0</v>
      </c>
      <c r="BR36" s="94">
        <f>PERSONNEL_INPUTS!$E36*BT36</f>
        <v>0</v>
      </c>
      <c r="BS36" s="232">
        <f>PERSONNEL_INPUTS!V36</f>
        <v>0</v>
      </c>
      <c r="BT36" s="233">
        <f>IF(PERSONNEL_INPUTS!$E36=0,0,(PERSONNEL_INPUTS!$V$43*PERSONNEL_INPUTS!$V36)/PERSONNEL_INPUTS!$E36)</f>
        <v>0</v>
      </c>
      <c r="BU36" s="87">
        <f t="shared" si="44"/>
        <v>0</v>
      </c>
      <c r="BV36" s="94">
        <f>PERSONNEL_INPUTS!$E36*BX36</f>
        <v>0</v>
      </c>
      <c r="BW36" s="232">
        <f>PERSONNEL_INPUTS!W36</f>
        <v>0</v>
      </c>
      <c r="BX36" s="233">
        <f>IF(PERSONNEL_INPUTS!$E36=0,0,(PERSONNEL_INPUTS!$W$43*PERSONNEL_INPUTS!$W36)/PERSONNEL_INPUTS!$E36)</f>
        <v>0</v>
      </c>
      <c r="BY36" s="87">
        <f t="shared" si="45"/>
        <v>0</v>
      </c>
      <c r="BZ36" s="94">
        <f>PERSONNEL_INPUTS!$E36*CB36</f>
        <v>0</v>
      </c>
      <c r="CA36" s="232">
        <f>PERSONNEL_INPUTS!X36</f>
        <v>0</v>
      </c>
      <c r="CB36" s="233">
        <f>IF(PERSONNEL_INPUTS!$E36=0,0,(PERSONNEL_INPUTS!$X$43*PERSONNEL_INPUTS!$X36)/PERSONNEL_INPUTS!$E36)</f>
        <v>0</v>
      </c>
      <c r="CC36" s="87">
        <f t="shared" si="46"/>
        <v>0</v>
      </c>
      <c r="CD36" s="94">
        <f>PERSONNEL_INPUTS!$E36*CF36</f>
        <v>0</v>
      </c>
      <c r="CE36" s="232">
        <f>PERSONNEL_INPUTS!Y36</f>
        <v>0</v>
      </c>
      <c r="CF36" s="233">
        <f>IF(PERSONNEL_INPUTS!$E36=0,0,(PERSONNEL_INPUTS!$Y$43*PERSONNEL_INPUTS!$Y36)/PERSONNEL_INPUTS!$E36)</f>
        <v>0</v>
      </c>
      <c r="CG36" s="87">
        <f t="shared" si="47"/>
        <v>0</v>
      </c>
      <c r="CH36" s="94">
        <f>PERSONNEL_INPUTS!$E36*CJ36</f>
        <v>0</v>
      </c>
      <c r="CI36" s="232">
        <f>PERSONNEL_INPUTS!Z36</f>
        <v>0</v>
      </c>
      <c r="CJ36" s="233">
        <f>IF(PERSONNEL_INPUTS!$E36=0,0,(PERSONNEL_INPUTS!$Z$43*PERSONNEL_INPUTS!$Z36)/PERSONNEL_INPUTS!$E36)</f>
        <v>0</v>
      </c>
      <c r="CK36" s="87">
        <f t="shared" si="48"/>
        <v>0</v>
      </c>
      <c r="CL36" s="94">
        <f>PERSONNEL_INPUTS!$E36*CN36</f>
        <v>0</v>
      </c>
      <c r="CM36" s="232">
        <f>PERSONNEL_INPUTS!AA36</f>
        <v>0</v>
      </c>
      <c r="CN36" s="233">
        <f>IF(PERSONNEL_INPUTS!$E36=0,0,(PERSONNEL_INPUTS!$AA$43*PERSONNEL_INPUTS!$AA36)/PERSONNEL_INPUTS!$E36)</f>
        <v>0</v>
      </c>
      <c r="CO36" s="87">
        <f t="shared" si="49"/>
        <v>0</v>
      </c>
      <c r="CP36" s="94">
        <f>PERSONNEL_INPUTS!$E36*CR36</f>
        <v>0</v>
      </c>
      <c r="CQ36" s="232">
        <f>PERSONNEL_INPUTS!AB36</f>
        <v>0</v>
      </c>
      <c r="CR36" s="233">
        <f>IF(PERSONNEL_INPUTS!$E36=0,0,(PERSONNEL_INPUTS!$AB$43*PERSONNEL_INPUTS!$AB36)/PERSONNEL_INPUTS!$E36)</f>
        <v>0</v>
      </c>
      <c r="CS36" s="87">
        <f t="shared" si="50"/>
        <v>0</v>
      </c>
      <c r="CT36" s="94">
        <f>PERSONNEL_INPUTS!$E36*CV36</f>
        <v>0</v>
      </c>
      <c r="CU36" s="232">
        <f>PERSONNEL_INPUTS!AC36</f>
        <v>0</v>
      </c>
      <c r="CV36" s="233">
        <f>IF(PERSONNEL_INPUTS!$E36=0,0,(PERSONNEL_INPUTS!$AC$43*PERSONNEL_INPUTS!$AC36)/PERSONNEL_INPUTS!$E36)</f>
        <v>0</v>
      </c>
      <c r="CW36" s="87">
        <f t="shared" si="51"/>
        <v>0</v>
      </c>
      <c r="CX36" s="94">
        <f>PERSONNEL_INPUTS!$E36*CZ36</f>
        <v>0</v>
      </c>
      <c r="CY36" s="232">
        <f>PERSONNEL_INPUTS!AD36</f>
        <v>0</v>
      </c>
      <c r="CZ36" s="233">
        <f>IF(PERSONNEL_INPUTS!$E36=0,0,(PERSONNEL_INPUTS!$AD$43*PERSONNEL_INPUTS!$AD36)/PERSONNEL_INPUTS!$E36)</f>
        <v>0</v>
      </c>
      <c r="DA36" s="87">
        <f t="shared" si="52"/>
        <v>0</v>
      </c>
      <c r="DB36" s="94">
        <f>PERSONNEL_INPUTS!$E36*DD36</f>
        <v>0</v>
      </c>
      <c r="DC36" s="232">
        <f>PERSONNEL_INPUTS!AE36</f>
        <v>0</v>
      </c>
      <c r="DD36" s="233">
        <f>IF(PERSONNEL_INPUTS!$E36=0,0,(PERSONNEL_INPUTS!$AE$43*PERSONNEL_INPUTS!$AE36)/PERSONNEL_INPUTS!$E36)</f>
        <v>0</v>
      </c>
      <c r="DE36" s="87">
        <f t="shared" si="53"/>
        <v>0</v>
      </c>
      <c r="DF36" s="94">
        <f>PERSONNEL_INPUTS!$E36*DH36</f>
        <v>0</v>
      </c>
      <c r="DG36" s="232">
        <f>PERSONNEL_INPUTS!AF36</f>
        <v>0</v>
      </c>
      <c r="DH36" s="233">
        <f>IF(PERSONNEL_INPUTS!$E36=0,0,(PERSONNEL_INPUTS!$AF$43*PERSONNEL_INPUTS!$AF36)/PERSONNEL_INPUTS!$E36)</f>
        <v>0</v>
      </c>
      <c r="DI36" s="87">
        <f t="shared" si="54"/>
        <v>0</v>
      </c>
      <c r="DJ36" s="227">
        <f>IF(PERSONNEL_INPUTS!$E36=0,0,(PERSONNEL_INPUTS!$AF$43*PERSONNEL_INPUTS!$AG36)/PERSONNEL_INPUTS!$E36)</f>
        <v>0</v>
      </c>
      <c r="DK36" s="87">
        <f t="shared" si="28"/>
        <v>0</v>
      </c>
      <c r="DL36" s="95"/>
    </row>
    <row r="37" spans="1:116" s="66" customFormat="1" ht="18.75" customHeight="1" x14ac:dyDescent="0.3">
      <c r="A37" s="228" t="str">
        <f>PERSONNEL_INPUTS!A37</f>
        <v>Driver</v>
      </c>
      <c r="B37" s="91">
        <f>PERSONNEL_INPUTS!B37</f>
        <v>0</v>
      </c>
      <c r="C37" s="229">
        <f>PERSONNEL_INPUTS!C37</f>
        <v>0</v>
      </c>
      <c r="D37" s="230">
        <f>PERSONNEL_INPUTS!D37</f>
        <v>0</v>
      </c>
      <c r="E37" s="87">
        <f t="shared" si="29"/>
        <v>0</v>
      </c>
      <c r="F37" s="90">
        <f t="shared" si="30"/>
        <v>0</v>
      </c>
      <c r="G37" s="231">
        <f>PERSONNEL_INPUTS!E37</f>
        <v>0</v>
      </c>
      <c r="H37" s="223">
        <f>IF(PERSONNEL_INPUTS!E37=0,0,(PERSONNEL_INPUTS!F37/PERSONNEL_INPUTS!E37))</f>
        <v>0</v>
      </c>
      <c r="I37" s="91">
        <f>PERSONNEL_INPUTS!F37</f>
        <v>0</v>
      </c>
      <c r="J37" s="92">
        <f t="shared" si="26"/>
        <v>0</v>
      </c>
      <c r="K37" s="223">
        <f>IF(PERSONNEL_INPUTS!E37=0,0,(PERSONNEL_INPUTS!G37/PERSONNEL_INPUTS!E37))</f>
        <v>0</v>
      </c>
      <c r="L37" s="93">
        <f>PERSONNEL_INPUTS!G37</f>
        <v>0</v>
      </c>
      <c r="M37" s="92">
        <f t="shared" si="27"/>
        <v>0</v>
      </c>
      <c r="N37" s="232">
        <f>PERSONNEL_INPUTS!$E37*P37</f>
        <v>0</v>
      </c>
      <c r="O37" s="232">
        <f>PERSONNEL_INPUTS!H37</f>
        <v>0</v>
      </c>
      <c r="P37" s="233">
        <f>IF(PERSONNEL_INPUTS!$E37=0,0,(PERSONNEL_INPUTS!$H$43*PERSONNEL_INPUTS!$H37)/PERSONNEL_INPUTS!$E37)</f>
        <v>0</v>
      </c>
      <c r="Q37" s="87">
        <f t="shared" si="25"/>
        <v>0</v>
      </c>
      <c r="R37" s="94">
        <f>PERSONNEL_INPUTS!$E37*T37</f>
        <v>0</v>
      </c>
      <c r="S37" s="232">
        <f>PERSONNEL_INPUTS!I37</f>
        <v>0</v>
      </c>
      <c r="T37" s="233">
        <f>IF(PERSONNEL_INPUTS!$E37=0,0,(PERSONNEL_INPUTS!$I$43*PERSONNEL_INPUTS!$I37)/PERSONNEL_INPUTS!$E37)</f>
        <v>0</v>
      </c>
      <c r="U37" s="87">
        <f t="shared" si="31"/>
        <v>0</v>
      </c>
      <c r="V37" s="94">
        <f>PERSONNEL_INPUTS!$E37*X37</f>
        <v>0</v>
      </c>
      <c r="W37" s="232">
        <f>PERSONNEL_INPUTS!J37</f>
        <v>0</v>
      </c>
      <c r="X37" s="233">
        <f>IF(PERSONNEL_INPUTS!$E37=0,0,(PERSONNEL_INPUTS!$J$43*PERSONNEL_INPUTS!$J37)/PERSONNEL_INPUTS!$E37)</f>
        <v>0</v>
      </c>
      <c r="Y37" s="87">
        <f t="shared" si="32"/>
        <v>0</v>
      </c>
      <c r="Z37" s="94">
        <f>PERSONNEL_INPUTS!$E37*AB37</f>
        <v>0</v>
      </c>
      <c r="AA37" s="232">
        <f>PERSONNEL_INPUTS!K37</f>
        <v>0</v>
      </c>
      <c r="AB37" s="233">
        <f>IF(PERSONNEL_INPUTS!$E37=0,0,(PERSONNEL_INPUTS!$K$43*PERSONNEL_INPUTS!$K37)/PERSONNEL_INPUTS!$E37)</f>
        <v>0</v>
      </c>
      <c r="AC37" s="87">
        <f t="shared" si="33"/>
        <v>0</v>
      </c>
      <c r="AD37" s="94">
        <f>PERSONNEL_INPUTS!$E37*AF37</f>
        <v>0</v>
      </c>
      <c r="AE37" s="232">
        <f>PERSONNEL_INPUTS!L37</f>
        <v>0</v>
      </c>
      <c r="AF37" s="233">
        <f>IF(PERSONNEL_INPUTS!$E37=0,0,(PERSONNEL_INPUTS!$L$43*PERSONNEL_INPUTS!$L37)/PERSONNEL_INPUTS!$E37)</f>
        <v>0</v>
      </c>
      <c r="AG37" s="87">
        <f t="shared" si="34"/>
        <v>0</v>
      </c>
      <c r="AH37" s="94">
        <f>PERSONNEL_INPUTS!$E37*AJ37</f>
        <v>0</v>
      </c>
      <c r="AI37" s="232">
        <f>PERSONNEL_INPUTS!M37</f>
        <v>0</v>
      </c>
      <c r="AJ37" s="233">
        <f>IF(PERSONNEL_INPUTS!$E37=0,0,(PERSONNEL_INPUTS!$M$43*PERSONNEL_INPUTS!$M37)/PERSONNEL_INPUTS!$E37)</f>
        <v>0</v>
      </c>
      <c r="AK37" s="87">
        <f t="shared" si="35"/>
        <v>0</v>
      </c>
      <c r="AL37" s="94">
        <f>PERSONNEL_INPUTS!$E37*AN37</f>
        <v>0</v>
      </c>
      <c r="AM37" s="232">
        <f>PERSONNEL_INPUTS!N37</f>
        <v>0</v>
      </c>
      <c r="AN37" s="233">
        <f>IF(PERSONNEL_INPUTS!$E37=0,0,(PERSONNEL_INPUTS!$N$43*PERSONNEL_INPUTS!$N37)/PERSONNEL_INPUTS!$E37)</f>
        <v>0</v>
      </c>
      <c r="AO37" s="87">
        <f t="shared" si="36"/>
        <v>0</v>
      </c>
      <c r="AP37" s="94">
        <f>PERSONNEL_INPUTS!$E37*AR37</f>
        <v>0</v>
      </c>
      <c r="AQ37" s="232">
        <f>PERSONNEL_INPUTS!O37</f>
        <v>0</v>
      </c>
      <c r="AR37" s="233">
        <f>IF(PERSONNEL_INPUTS!$E37=0,0,(PERSONNEL_INPUTS!$O$43*PERSONNEL_INPUTS!$O37)/PERSONNEL_INPUTS!$E37)</f>
        <v>0</v>
      </c>
      <c r="AS37" s="87">
        <f t="shared" si="37"/>
        <v>0</v>
      </c>
      <c r="AT37" s="94">
        <f>PERSONNEL_INPUTS!$E37*AV37</f>
        <v>0</v>
      </c>
      <c r="AU37" s="232">
        <f>PERSONNEL_INPUTS!P37</f>
        <v>0</v>
      </c>
      <c r="AV37" s="233">
        <f>IF(PERSONNEL_INPUTS!$E37=0,0,(PERSONNEL_INPUTS!$P$43*PERSONNEL_INPUTS!$P37)/PERSONNEL_INPUTS!$E37)</f>
        <v>0</v>
      </c>
      <c r="AW37" s="87">
        <f t="shared" si="38"/>
        <v>0</v>
      </c>
      <c r="AX37" s="94">
        <f>PERSONNEL_INPUTS!$E37*AZ37</f>
        <v>0</v>
      </c>
      <c r="AY37" s="232">
        <f>PERSONNEL_INPUTS!Q37</f>
        <v>0</v>
      </c>
      <c r="AZ37" s="233">
        <f>IF(PERSONNEL_INPUTS!$E37=0,0,(PERSONNEL_INPUTS!$Q$43*PERSONNEL_INPUTS!$Q37)/PERSONNEL_INPUTS!$E37)</f>
        <v>0</v>
      </c>
      <c r="BA37" s="87">
        <f t="shared" si="39"/>
        <v>0</v>
      </c>
      <c r="BB37" s="94">
        <f>PERSONNEL_INPUTS!$E37*BD37</f>
        <v>0</v>
      </c>
      <c r="BC37" s="232">
        <f>PERSONNEL_INPUTS!R37</f>
        <v>0</v>
      </c>
      <c r="BD37" s="233">
        <f>IF(PERSONNEL_INPUTS!$E37=0,0,(PERSONNEL_INPUTS!$R$43*PERSONNEL_INPUTS!$R37)/PERSONNEL_INPUTS!$E37)</f>
        <v>0</v>
      </c>
      <c r="BE37" s="87">
        <f t="shared" si="40"/>
        <v>0</v>
      </c>
      <c r="BF37" s="94">
        <f>PERSONNEL_INPUTS!$E37*BH37</f>
        <v>0</v>
      </c>
      <c r="BG37" s="232">
        <f>PERSONNEL_INPUTS!S37</f>
        <v>0</v>
      </c>
      <c r="BH37" s="233">
        <f>IF(PERSONNEL_INPUTS!$E37=0,0,(PERSONNEL_INPUTS!$S$43*PERSONNEL_INPUTS!$S37)/PERSONNEL_INPUTS!$E37)</f>
        <v>0</v>
      </c>
      <c r="BI37" s="87">
        <f t="shared" si="41"/>
        <v>0</v>
      </c>
      <c r="BJ37" s="94">
        <f>PERSONNEL_INPUTS!$E37*BL37</f>
        <v>0</v>
      </c>
      <c r="BK37" s="232">
        <f>PERSONNEL_INPUTS!T37</f>
        <v>0</v>
      </c>
      <c r="BL37" s="233">
        <f>IF(PERSONNEL_INPUTS!$E37=0,0,(PERSONNEL_INPUTS!$T$43*PERSONNEL_INPUTS!$T37)/PERSONNEL_INPUTS!$E37)</f>
        <v>0</v>
      </c>
      <c r="BM37" s="87">
        <f t="shared" si="42"/>
        <v>0</v>
      </c>
      <c r="BN37" s="94">
        <f>PERSONNEL_INPUTS!$E37*BP37</f>
        <v>0</v>
      </c>
      <c r="BO37" s="232">
        <f>PERSONNEL_INPUTS!U37</f>
        <v>0</v>
      </c>
      <c r="BP37" s="233">
        <f>IF(PERSONNEL_INPUTS!$E37=0,0,(PERSONNEL_INPUTS!$U$43*PERSONNEL_INPUTS!$U37)/PERSONNEL_INPUTS!$E37)</f>
        <v>0</v>
      </c>
      <c r="BQ37" s="87">
        <f t="shared" si="43"/>
        <v>0</v>
      </c>
      <c r="BR37" s="94">
        <f>PERSONNEL_INPUTS!$E37*BT37</f>
        <v>0</v>
      </c>
      <c r="BS37" s="232">
        <f>PERSONNEL_INPUTS!V37</f>
        <v>0</v>
      </c>
      <c r="BT37" s="233">
        <f>IF(PERSONNEL_INPUTS!$E37=0,0,(PERSONNEL_INPUTS!$V$43*PERSONNEL_INPUTS!$V37)/PERSONNEL_INPUTS!$E37)</f>
        <v>0</v>
      </c>
      <c r="BU37" s="87">
        <f t="shared" si="44"/>
        <v>0</v>
      </c>
      <c r="BV37" s="94">
        <f>PERSONNEL_INPUTS!$E37*BX37</f>
        <v>0</v>
      </c>
      <c r="BW37" s="232">
        <f>PERSONNEL_INPUTS!W37</f>
        <v>0</v>
      </c>
      <c r="BX37" s="233">
        <f>IF(PERSONNEL_INPUTS!$E37=0,0,(PERSONNEL_INPUTS!$W$43*PERSONNEL_INPUTS!$W37)/PERSONNEL_INPUTS!$E37)</f>
        <v>0</v>
      </c>
      <c r="BY37" s="87">
        <f t="shared" si="45"/>
        <v>0</v>
      </c>
      <c r="BZ37" s="94">
        <f>PERSONNEL_INPUTS!$E37*CB37</f>
        <v>0</v>
      </c>
      <c r="CA37" s="232">
        <f>PERSONNEL_INPUTS!X37</f>
        <v>0</v>
      </c>
      <c r="CB37" s="233">
        <f>IF(PERSONNEL_INPUTS!$E37=0,0,(PERSONNEL_INPUTS!$X$43*PERSONNEL_INPUTS!$X37)/PERSONNEL_INPUTS!$E37)</f>
        <v>0</v>
      </c>
      <c r="CC37" s="87">
        <f t="shared" si="46"/>
        <v>0</v>
      </c>
      <c r="CD37" s="94">
        <f>PERSONNEL_INPUTS!$E37*CF37</f>
        <v>0</v>
      </c>
      <c r="CE37" s="232">
        <f>PERSONNEL_INPUTS!Y37</f>
        <v>0</v>
      </c>
      <c r="CF37" s="233">
        <f>IF(PERSONNEL_INPUTS!$E37=0,0,(PERSONNEL_INPUTS!$Y$43*PERSONNEL_INPUTS!$Y37)/PERSONNEL_INPUTS!$E37)</f>
        <v>0</v>
      </c>
      <c r="CG37" s="87">
        <f t="shared" si="47"/>
        <v>0</v>
      </c>
      <c r="CH37" s="94">
        <f>PERSONNEL_INPUTS!$E37*CJ37</f>
        <v>0</v>
      </c>
      <c r="CI37" s="232">
        <f>PERSONNEL_INPUTS!Z37</f>
        <v>0</v>
      </c>
      <c r="CJ37" s="233">
        <f>IF(PERSONNEL_INPUTS!$E37=0,0,(PERSONNEL_INPUTS!$Z$43*PERSONNEL_INPUTS!$Z37)/PERSONNEL_INPUTS!$E37)</f>
        <v>0</v>
      </c>
      <c r="CK37" s="87">
        <f t="shared" si="48"/>
        <v>0</v>
      </c>
      <c r="CL37" s="94">
        <f>PERSONNEL_INPUTS!$E37*CN37</f>
        <v>0</v>
      </c>
      <c r="CM37" s="232">
        <f>PERSONNEL_INPUTS!AA37</f>
        <v>0</v>
      </c>
      <c r="CN37" s="233">
        <f>IF(PERSONNEL_INPUTS!$E37=0,0,(PERSONNEL_INPUTS!$AA$43*PERSONNEL_INPUTS!$AA37)/PERSONNEL_INPUTS!$E37)</f>
        <v>0</v>
      </c>
      <c r="CO37" s="87">
        <f t="shared" si="49"/>
        <v>0</v>
      </c>
      <c r="CP37" s="94">
        <f>PERSONNEL_INPUTS!$E37*CR37</f>
        <v>0</v>
      </c>
      <c r="CQ37" s="232">
        <f>PERSONNEL_INPUTS!AB37</f>
        <v>0</v>
      </c>
      <c r="CR37" s="233">
        <f>IF(PERSONNEL_INPUTS!$E37=0,0,(PERSONNEL_INPUTS!$AB$43*PERSONNEL_INPUTS!$AB37)/PERSONNEL_INPUTS!$E37)</f>
        <v>0</v>
      </c>
      <c r="CS37" s="87">
        <f t="shared" si="50"/>
        <v>0</v>
      </c>
      <c r="CT37" s="94">
        <f>PERSONNEL_INPUTS!$E37*CV37</f>
        <v>0</v>
      </c>
      <c r="CU37" s="232">
        <f>PERSONNEL_INPUTS!AC37</f>
        <v>0</v>
      </c>
      <c r="CV37" s="233">
        <f>IF(PERSONNEL_INPUTS!$E37=0,0,(PERSONNEL_INPUTS!$AC$43*PERSONNEL_INPUTS!$AC37)/PERSONNEL_INPUTS!$E37)</f>
        <v>0</v>
      </c>
      <c r="CW37" s="87">
        <f t="shared" si="51"/>
        <v>0</v>
      </c>
      <c r="CX37" s="94">
        <f>PERSONNEL_INPUTS!$E37*CZ37</f>
        <v>0</v>
      </c>
      <c r="CY37" s="232">
        <f>PERSONNEL_INPUTS!AD37</f>
        <v>0</v>
      </c>
      <c r="CZ37" s="233">
        <f>IF(PERSONNEL_INPUTS!$E37=0,0,(PERSONNEL_INPUTS!$AD$43*PERSONNEL_INPUTS!$AD37)/PERSONNEL_INPUTS!$E37)</f>
        <v>0</v>
      </c>
      <c r="DA37" s="87">
        <f t="shared" si="52"/>
        <v>0</v>
      </c>
      <c r="DB37" s="94">
        <f>PERSONNEL_INPUTS!$E37*DD37</f>
        <v>0</v>
      </c>
      <c r="DC37" s="232">
        <f>PERSONNEL_INPUTS!AE37</f>
        <v>0</v>
      </c>
      <c r="DD37" s="233">
        <f>IF(PERSONNEL_INPUTS!$E37=0,0,(PERSONNEL_INPUTS!$AE$43*PERSONNEL_INPUTS!$AE37)/PERSONNEL_INPUTS!$E37)</f>
        <v>0</v>
      </c>
      <c r="DE37" s="87">
        <f t="shared" si="53"/>
        <v>0</v>
      </c>
      <c r="DF37" s="94">
        <f>PERSONNEL_INPUTS!$E37*DH37</f>
        <v>0</v>
      </c>
      <c r="DG37" s="232">
        <f>PERSONNEL_INPUTS!AF37</f>
        <v>0</v>
      </c>
      <c r="DH37" s="233">
        <f>IF(PERSONNEL_INPUTS!$E37=0,0,(PERSONNEL_INPUTS!$AF$43*PERSONNEL_INPUTS!$AF37)/PERSONNEL_INPUTS!$E37)</f>
        <v>0</v>
      </c>
      <c r="DI37" s="87">
        <f t="shared" si="54"/>
        <v>0</v>
      </c>
      <c r="DJ37" s="227">
        <f>IF(PERSONNEL_INPUTS!$E37=0,0,(PERSONNEL_INPUTS!$AF$43*PERSONNEL_INPUTS!$AG37)/PERSONNEL_INPUTS!$E37)</f>
        <v>0</v>
      </c>
      <c r="DK37" s="87">
        <f t="shared" si="28"/>
        <v>0</v>
      </c>
      <c r="DL37" s="95"/>
    </row>
    <row r="38" spans="1:116" s="66" customFormat="1" ht="18.75" customHeight="1" x14ac:dyDescent="0.3">
      <c r="A38" s="228" t="str">
        <f>PERSONNEL_INPUTS!A38</f>
        <v>Driver</v>
      </c>
      <c r="B38" s="91">
        <f>PERSONNEL_INPUTS!B38</f>
        <v>0</v>
      </c>
      <c r="C38" s="229">
        <f>PERSONNEL_INPUTS!C38</f>
        <v>0</v>
      </c>
      <c r="D38" s="230">
        <f>PERSONNEL_INPUTS!D38</f>
        <v>0</v>
      </c>
      <c r="E38" s="87">
        <f t="shared" si="29"/>
        <v>0</v>
      </c>
      <c r="F38" s="90">
        <f t="shared" si="30"/>
        <v>0</v>
      </c>
      <c r="G38" s="231">
        <f>PERSONNEL_INPUTS!E38</f>
        <v>0</v>
      </c>
      <c r="H38" s="223">
        <f>IF(PERSONNEL_INPUTS!E38=0,0,(PERSONNEL_INPUTS!F38/PERSONNEL_INPUTS!E38))</f>
        <v>0</v>
      </c>
      <c r="I38" s="91">
        <f>PERSONNEL_INPUTS!F38</f>
        <v>0</v>
      </c>
      <c r="J38" s="92">
        <f t="shared" si="26"/>
        <v>0</v>
      </c>
      <c r="K38" s="223">
        <f>IF(PERSONNEL_INPUTS!E38=0,0,(PERSONNEL_INPUTS!G38/PERSONNEL_INPUTS!E38))</f>
        <v>0</v>
      </c>
      <c r="L38" s="93">
        <f>PERSONNEL_INPUTS!G38</f>
        <v>0</v>
      </c>
      <c r="M38" s="92">
        <f t="shared" si="27"/>
        <v>0</v>
      </c>
      <c r="N38" s="232">
        <f>PERSONNEL_INPUTS!$E38*P38</f>
        <v>0</v>
      </c>
      <c r="O38" s="232">
        <f>PERSONNEL_INPUTS!H38</f>
        <v>0</v>
      </c>
      <c r="P38" s="233">
        <f>IF(PERSONNEL_INPUTS!$E38=0,0,(PERSONNEL_INPUTS!$H$43*PERSONNEL_INPUTS!$H38)/PERSONNEL_INPUTS!$E38)</f>
        <v>0</v>
      </c>
      <c r="Q38" s="87">
        <f t="shared" si="25"/>
        <v>0</v>
      </c>
      <c r="R38" s="94">
        <f>PERSONNEL_INPUTS!$E38*T38</f>
        <v>0</v>
      </c>
      <c r="S38" s="232">
        <f>PERSONNEL_INPUTS!I38</f>
        <v>0</v>
      </c>
      <c r="T38" s="233">
        <f>IF(PERSONNEL_INPUTS!$E38=0,0,(PERSONNEL_INPUTS!$I$43*PERSONNEL_INPUTS!$I38)/PERSONNEL_INPUTS!$E38)</f>
        <v>0</v>
      </c>
      <c r="U38" s="87">
        <f t="shared" si="31"/>
        <v>0</v>
      </c>
      <c r="V38" s="94">
        <f>PERSONNEL_INPUTS!$E38*X38</f>
        <v>0</v>
      </c>
      <c r="W38" s="232">
        <f>PERSONNEL_INPUTS!J38</f>
        <v>0</v>
      </c>
      <c r="X38" s="233">
        <f>IF(PERSONNEL_INPUTS!$E38=0,0,(PERSONNEL_INPUTS!$J$43*PERSONNEL_INPUTS!$J38)/PERSONNEL_INPUTS!$E38)</f>
        <v>0</v>
      </c>
      <c r="Y38" s="87">
        <f t="shared" si="32"/>
        <v>0</v>
      </c>
      <c r="Z38" s="94">
        <f>PERSONNEL_INPUTS!$E38*AB38</f>
        <v>0</v>
      </c>
      <c r="AA38" s="232">
        <f>PERSONNEL_INPUTS!K38</f>
        <v>0</v>
      </c>
      <c r="AB38" s="233">
        <f>IF(PERSONNEL_INPUTS!$E38=0,0,(PERSONNEL_INPUTS!$K$43*PERSONNEL_INPUTS!$K38)/PERSONNEL_INPUTS!$E38)</f>
        <v>0</v>
      </c>
      <c r="AC38" s="87">
        <f t="shared" si="33"/>
        <v>0</v>
      </c>
      <c r="AD38" s="94">
        <f>PERSONNEL_INPUTS!$E38*AF38</f>
        <v>0</v>
      </c>
      <c r="AE38" s="232">
        <f>PERSONNEL_INPUTS!L38</f>
        <v>0</v>
      </c>
      <c r="AF38" s="233">
        <f>IF(PERSONNEL_INPUTS!$E38=0,0,(PERSONNEL_INPUTS!$L$43*PERSONNEL_INPUTS!$L38)/PERSONNEL_INPUTS!$E38)</f>
        <v>0</v>
      </c>
      <c r="AG38" s="87">
        <f t="shared" si="34"/>
        <v>0</v>
      </c>
      <c r="AH38" s="94">
        <f>PERSONNEL_INPUTS!$E38*AJ38</f>
        <v>0</v>
      </c>
      <c r="AI38" s="232">
        <f>PERSONNEL_INPUTS!M38</f>
        <v>0</v>
      </c>
      <c r="AJ38" s="233">
        <f>IF(PERSONNEL_INPUTS!$E38=0,0,(PERSONNEL_INPUTS!$M$43*PERSONNEL_INPUTS!$M38)/PERSONNEL_INPUTS!$E38)</f>
        <v>0</v>
      </c>
      <c r="AK38" s="87">
        <f t="shared" si="35"/>
        <v>0</v>
      </c>
      <c r="AL38" s="94">
        <f>PERSONNEL_INPUTS!$E38*AN38</f>
        <v>0</v>
      </c>
      <c r="AM38" s="232">
        <f>PERSONNEL_INPUTS!N38</f>
        <v>0</v>
      </c>
      <c r="AN38" s="233">
        <f>IF(PERSONNEL_INPUTS!$E38=0,0,(PERSONNEL_INPUTS!$N$43*PERSONNEL_INPUTS!$N38)/PERSONNEL_INPUTS!$E38)</f>
        <v>0</v>
      </c>
      <c r="AO38" s="87">
        <f t="shared" si="36"/>
        <v>0</v>
      </c>
      <c r="AP38" s="94">
        <f>PERSONNEL_INPUTS!$E38*AR38</f>
        <v>0</v>
      </c>
      <c r="AQ38" s="232">
        <f>PERSONNEL_INPUTS!O38</f>
        <v>0</v>
      </c>
      <c r="AR38" s="233">
        <f>IF(PERSONNEL_INPUTS!$E38=0,0,(PERSONNEL_INPUTS!$O$43*PERSONNEL_INPUTS!$O38)/PERSONNEL_INPUTS!$E38)</f>
        <v>0</v>
      </c>
      <c r="AS38" s="87">
        <f t="shared" si="37"/>
        <v>0</v>
      </c>
      <c r="AT38" s="94">
        <f>PERSONNEL_INPUTS!$E38*AV38</f>
        <v>0</v>
      </c>
      <c r="AU38" s="232">
        <f>PERSONNEL_INPUTS!P38</f>
        <v>0</v>
      </c>
      <c r="AV38" s="233">
        <f>IF(PERSONNEL_INPUTS!$E38=0,0,(PERSONNEL_INPUTS!$P$43*PERSONNEL_INPUTS!$P38)/PERSONNEL_INPUTS!$E38)</f>
        <v>0</v>
      </c>
      <c r="AW38" s="87">
        <f t="shared" si="38"/>
        <v>0</v>
      </c>
      <c r="AX38" s="94">
        <f>PERSONNEL_INPUTS!$E38*AZ38</f>
        <v>0</v>
      </c>
      <c r="AY38" s="232">
        <f>PERSONNEL_INPUTS!Q38</f>
        <v>0</v>
      </c>
      <c r="AZ38" s="233">
        <f>IF(PERSONNEL_INPUTS!$E38=0,0,(PERSONNEL_INPUTS!$Q$43*PERSONNEL_INPUTS!$Q38)/PERSONNEL_INPUTS!$E38)</f>
        <v>0</v>
      </c>
      <c r="BA38" s="87">
        <f t="shared" si="39"/>
        <v>0</v>
      </c>
      <c r="BB38" s="94">
        <f>PERSONNEL_INPUTS!$E38*BD38</f>
        <v>0</v>
      </c>
      <c r="BC38" s="232">
        <f>PERSONNEL_INPUTS!R38</f>
        <v>0</v>
      </c>
      <c r="BD38" s="233">
        <f>IF(PERSONNEL_INPUTS!$E38=0,0,(PERSONNEL_INPUTS!$R$43*PERSONNEL_INPUTS!$R38)/PERSONNEL_INPUTS!$E38)</f>
        <v>0</v>
      </c>
      <c r="BE38" s="87">
        <f t="shared" si="40"/>
        <v>0</v>
      </c>
      <c r="BF38" s="94">
        <f>PERSONNEL_INPUTS!$E38*BH38</f>
        <v>0</v>
      </c>
      <c r="BG38" s="232">
        <f>PERSONNEL_INPUTS!S38</f>
        <v>0</v>
      </c>
      <c r="BH38" s="233">
        <f>IF(PERSONNEL_INPUTS!$E38=0,0,(PERSONNEL_INPUTS!$S$43*PERSONNEL_INPUTS!$S38)/PERSONNEL_INPUTS!$E38)</f>
        <v>0</v>
      </c>
      <c r="BI38" s="87">
        <f t="shared" si="41"/>
        <v>0</v>
      </c>
      <c r="BJ38" s="94">
        <f>PERSONNEL_INPUTS!$E38*BL38</f>
        <v>0</v>
      </c>
      <c r="BK38" s="232">
        <f>PERSONNEL_INPUTS!T38</f>
        <v>0</v>
      </c>
      <c r="BL38" s="233">
        <f>IF(PERSONNEL_INPUTS!$E38=0,0,(PERSONNEL_INPUTS!$T$43*PERSONNEL_INPUTS!$T38)/PERSONNEL_INPUTS!$E38)</f>
        <v>0</v>
      </c>
      <c r="BM38" s="87">
        <f t="shared" si="42"/>
        <v>0</v>
      </c>
      <c r="BN38" s="94">
        <f>PERSONNEL_INPUTS!$E38*BP38</f>
        <v>0</v>
      </c>
      <c r="BO38" s="232">
        <f>PERSONNEL_INPUTS!U38</f>
        <v>0</v>
      </c>
      <c r="BP38" s="233">
        <f>IF(PERSONNEL_INPUTS!$E38=0,0,(PERSONNEL_INPUTS!$U$43*PERSONNEL_INPUTS!$U38)/PERSONNEL_INPUTS!$E38)</f>
        <v>0</v>
      </c>
      <c r="BQ38" s="87">
        <f t="shared" si="43"/>
        <v>0</v>
      </c>
      <c r="BR38" s="94">
        <f>PERSONNEL_INPUTS!$E38*BT38</f>
        <v>0</v>
      </c>
      <c r="BS38" s="232">
        <f>PERSONNEL_INPUTS!V38</f>
        <v>0</v>
      </c>
      <c r="BT38" s="233">
        <f>IF(PERSONNEL_INPUTS!$E38=0,0,(PERSONNEL_INPUTS!$V$43*PERSONNEL_INPUTS!$V38)/PERSONNEL_INPUTS!$E38)</f>
        <v>0</v>
      </c>
      <c r="BU38" s="87">
        <f t="shared" si="44"/>
        <v>0</v>
      </c>
      <c r="BV38" s="94">
        <f>PERSONNEL_INPUTS!$E38*BX38</f>
        <v>0</v>
      </c>
      <c r="BW38" s="232">
        <f>PERSONNEL_INPUTS!W38</f>
        <v>0</v>
      </c>
      <c r="BX38" s="233">
        <f>IF(PERSONNEL_INPUTS!$E38=0,0,(PERSONNEL_INPUTS!$W$43*PERSONNEL_INPUTS!$W38)/PERSONNEL_INPUTS!$E38)</f>
        <v>0</v>
      </c>
      <c r="BY38" s="87">
        <f t="shared" si="45"/>
        <v>0</v>
      </c>
      <c r="BZ38" s="94">
        <f>PERSONNEL_INPUTS!$E38*CB38</f>
        <v>0</v>
      </c>
      <c r="CA38" s="232">
        <f>PERSONNEL_INPUTS!X38</f>
        <v>0</v>
      </c>
      <c r="CB38" s="233">
        <f>IF(PERSONNEL_INPUTS!$E38=0,0,(PERSONNEL_INPUTS!$X$43*PERSONNEL_INPUTS!$X38)/PERSONNEL_INPUTS!$E38)</f>
        <v>0</v>
      </c>
      <c r="CC38" s="87">
        <f t="shared" si="46"/>
        <v>0</v>
      </c>
      <c r="CD38" s="94">
        <f>PERSONNEL_INPUTS!$E38*CF38</f>
        <v>0</v>
      </c>
      <c r="CE38" s="232">
        <f>PERSONNEL_INPUTS!Y38</f>
        <v>0</v>
      </c>
      <c r="CF38" s="233">
        <f>IF(PERSONNEL_INPUTS!$E38=0,0,(PERSONNEL_INPUTS!$Y$43*PERSONNEL_INPUTS!$Y38)/PERSONNEL_INPUTS!$E38)</f>
        <v>0</v>
      </c>
      <c r="CG38" s="87">
        <f t="shared" si="47"/>
        <v>0</v>
      </c>
      <c r="CH38" s="94">
        <f>PERSONNEL_INPUTS!$E38*CJ38</f>
        <v>0</v>
      </c>
      <c r="CI38" s="232">
        <f>PERSONNEL_INPUTS!Z38</f>
        <v>0</v>
      </c>
      <c r="CJ38" s="233">
        <f>IF(PERSONNEL_INPUTS!$E38=0,0,(PERSONNEL_INPUTS!$Z$43*PERSONNEL_INPUTS!$Z38)/PERSONNEL_INPUTS!$E38)</f>
        <v>0</v>
      </c>
      <c r="CK38" s="87">
        <f t="shared" si="48"/>
        <v>0</v>
      </c>
      <c r="CL38" s="94">
        <f>PERSONNEL_INPUTS!$E38*CN38</f>
        <v>0</v>
      </c>
      <c r="CM38" s="232">
        <f>PERSONNEL_INPUTS!AA38</f>
        <v>0</v>
      </c>
      <c r="CN38" s="233">
        <f>IF(PERSONNEL_INPUTS!$E38=0,0,(PERSONNEL_INPUTS!$AA$43*PERSONNEL_INPUTS!$AA38)/PERSONNEL_INPUTS!$E38)</f>
        <v>0</v>
      </c>
      <c r="CO38" s="87">
        <f t="shared" si="49"/>
        <v>0</v>
      </c>
      <c r="CP38" s="94">
        <f>PERSONNEL_INPUTS!$E38*CR38</f>
        <v>0</v>
      </c>
      <c r="CQ38" s="232">
        <f>PERSONNEL_INPUTS!AB38</f>
        <v>0</v>
      </c>
      <c r="CR38" s="233">
        <f>IF(PERSONNEL_INPUTS!$E38=0,0,(PERSONNEL_INPUTS!$AB$43*PERSONNEL_INPUTS!$AB38)/PERSONNEL_INPUTS!$E38)</f>
        <v>0</v>
      </c>
      <c r="CS38" s="87">
        <f t="shared" si="50"/>
        <v>0</v>
      </c>
      <c r="CT38" s="94">
        <f>PERSONNEL_INPUTS!$E38*CV38</f>
        <v>0</v>
      </c>
      <c r="CU38" s="232">
        <f>PERSONNEL_INPUTS!AC38</f>
        <v>0</v>
      </c>
      <c r="CV38" s="233">
        <f>IF(PERSONNEL_INPUTS!$E38=0,0,(PERSONNEL_INPUTS!$AC$43*PERSONNEL_INPUTS!$AC38)/PERSONNEL_INPUTS!$E38)</f>
        <v>0</v>
      </c>
      <c r="CW38" s="87">
        <f t="shared" si="51"/>
        <v>0</v>
      </c>
      <c r="CX38" s="94">
        <f>PERSONNEL_INPUTS!$E38*CZ38</f>
        <v>0</v>
      </c>
      <c r="CY38" s="232">
        <f>PERSONNEL_INPUTS!AD38</f>
        <v>0</v>
      </c>
      <c r="CZ38" s="233">
        <f>IF(PERSONNEL_INPUTS!$E38=0,0,(PERSONNEL_INPUTS!$AD$43*PERSONNEL_INPUTS!$AD38)/PERSONNEL_INPUTS!$E38)</f>
        <v>0</v>
      </c>
      <c r="DA38" s="87">
        <f t="shared" si="52"/>
        <v>0</v>
      </c>
      <c r="DB38" s="94">
        <f>PERSONNEL_INPUTS!$E38*DD38</f>
        <v>0</v>
      </c>
      <c r="DC38" s="232">
        <f>PERSONNEL_INPUTS!AE38</f>
        <v>0</v>
      </c>
      <c r="DD38" s="233">
        <f>IF(PERSONNEL_INPUTS!$E38=0,0,(PERSONNEL_INPUTS!$AE$43*PERSONNEL_INPUTS!$AE38)/PERSONNEL_INPUTS!$E38)</f>
        <v>0</v>
      </c>
      <c r="DE38" s="87">
        <f t="shared" si="53"/>
        <v>0</v>
      </c>
      <c r="DF38" s="94">
        <f>PERSONNEL_INPUTS!$E38*DH38</f>
        <v>0</v>
      </c>
      <c r="DG38" s="232">
        <f>PERSONNEL_INPUTS!AF38</f>
        <v>0</v>
      </c>
      <c r="DH38" s="233">
        <f>IF(PERSONNEL_INPUTS!$E38=0,0,(PERSONNEL_INPUTS!$AF$43*PERSONNEL_INPUTS!$AF38)/PERSONNEL_INPUTS!$E38)</f>
        <v>0</v>
      </c>
      <c r="DI38" s="87">
        <f t="shared" si="54"/>
        <v>0</v>
      </c>
      <c r="DJ38" s="227">
        <f>IF(PERSONNEL_INPUTS!$E38=0,0,(PERSONNEL_INPUTS!$AF$43*PERSONNEL_INPUTS!$AG38)/PERSONNEL_INPUTS!$E38)</f>
        <v>0</v>
      </c>
      <c r="DK38" s="87">
        <f t="shared" si="28"/>
        <v>0</v>
      </c>
      <c r="DL38" s="95"/>
    </row>
    <row r="39" spans="1:116" s="66" customFormat="1" ht="18.75" customHeight="1" x14ac:dyDescent="0.3">
      <c r="A39" s="228" t="str">
        <f>PERSONNEL_INPUTS!A39</f>
        <v>Driver</v>
      </c>
      <c r="B39" s="91">
        <f>PERSONNEL_INPUTS!B39</f>
        <v>0</v>
      </c>
      <c r="C39" s="229">
        <f>PERSONNEL_INPUTS!C39</f>
        <v>0</v>
      </c>
      <c r="D39" s="230">
        <f>PERSONNEL_INPUTS!D39</f>
        <v>0</v>
      </c>
      <c r="E39" s="87">
        <f t="shared" si="29"/>
        <v>0</v>
      </c>
      <c r="F39" s="90">
        <f t="shared" si="30"/>
        <v>0</v>
      </c>
      <c r="G39" s="231">
        <f>PERSONNEL_INPUTS!E39</f>
        <v>0</v>
      </c>
      <c r="H39" s="223">
        <f>IF(PERSONNEL_INPUTS!E39=0,0,(PERSONNEL_INPUTS!F39/PERSONNEL_INPUTS!E39))</f>
        <v>0</v>
      </c>
      <c r="I39" s="91">
        <f>PERSONNEL_INPUTS!F39</f>
        <v>0</v>
      </c>
      <c r="J39" s="92">
        <f t="shared" si="26"/>
        <v>0</v>
      </c>
      <c r="K39" s="223">
        <f>IF(PERSONNEL_INPUTS!E39=0,0,(PERSONNEL_INPUTS!G39/PERSONNEL_INPUTS!E39))</f>
        <v>0</v>
      </c>
      <c r="L39" s="93">
        <f>PERSONNEL_INPUTS!G39</f>
        <v>0</v>
      </c>
      <c r="M39" s="92">
        <f t="shared" si="27"/>
        <v>0</v>
      </c>
      <c r="N39" s="232">
        <f>PERSONNEL_INPUTS!$E39*P39</f>
        <v>0</v>
      </c>
      <c r="O39" s="232">
        <f>PERSONNEL_INPUTS!H39</f>
        <v>0</v>
      </c>
      <c r="P39" s="233">
        <f>IF(PERSONNEL_INPUTS!$E39=0,0,(PERSONNEL_INPUTS!$H$43*PERSONNEL_INPUTS!$H39)/PERSONNEL_INPUTS!$E39)</f>
        <v>0</v>
      </c>
      <c r="Q39" s="87">
        <f t="shared" si="25"/>
        <v>0</v>
      </c>
      <c r="R39" s="94">
        <f>PERSONNEL_INPUTS!$E39*T39</f>
        <v>0</v>
      </c>
      <c r="S39" s="232">
        <f>PERSONNEL_INPUTS!I39</f>
        <v>0</v>
      </c>
      <c r="T39" s="233">
        <f>IF(PERSONNEL_INPUTS!$E39=0,0,(PERSONNEL_INPUTS!$I$43*PERSONNEL_INPUTS!$I39)/PERSONNEL_INPUTS!$E39)</f>
        <v>0</v>
      </c>
      <c r="U39" s="87">
        <f t="shared" si="31"/>
        <v>0</v>
      </c>
      <c r="V39" s="94">
        <f>PERSONNEL_INPUTS!$E39*X39</f>
        <v>0</v>
      </c>
      <c r="W39" s="232">
        <f>PERSONNEL_INPUTS!J39</f>
        <v>0</v>
      </c>
      <c r="X39" s="233">
        <f>IF(PERSONNEL_INPUTS!$E39=0,0,(PERSONNEL_INPUTS!$J$43*PERSONNEL_INPUTS!$J39)/PERSONNEL_INPUTS!$E39)</f>
        <v>0</v>
      </c>
      <c r="Y39" s="87">
        <f t="shared" si="32"/>
        <v>0</v>
      </c>
      <c r="Z39" s="94">
        <f>PERSONNEL_INPUTS!$E39*AB39</f>
        <v>0</v>
      </c>
      <c r="AA39" s="232">
        <f>PERSONNEL_INPUTS!K39</f>
        <v>0</v>
      </c>
      <c r="AB39" s="233">
        <f>IF(PERSONNEL_INPUTS!$E39=0,0,(PERSONNEL_INPUTS!$K$43*PERSONNEL_INPUTS!$K39)/PERSONNEL_INPUTS!$E39)</f>
        <v>0</v>
      </c>
      <c r="AC39" s="87">
        <f t="shared" si="33"/>
        <v>0</v>
      </c>
      <c r="AD39" s="94">
        <f>PERSONNEL_INPUTS!$E39*AF39</f>
        <v>0</v>
      </c>
      <c r="AE39" s="232">
        <f>PERSONNEL_INPUTS!L39</f>
        <v>0</v>
      </c>
      <c r="AF39" s="233">
        <f>IF(PERSONNEL_INPUTS!$E39=0,0,(PERSONNEL_INPUTS!$L$43*PERSONNEL_INPUTS!$L39)/PERSONNEL_INPUTS!$E39)</f>
        <v>0</v>
      </c>
      <c r="AG39" s="87">
        <f t="shared" si="34"/>
        <v>0</v>
      </c>
      <c r="AH39" s="94">
        <f>PERSONNEL_INPUTS!$E39*AJ39</f>
        <v>0</v>
      </c>
      <c r="AI39" s="232">
        <f>PERSONNEL_INPUTS!M39</f>
        <v>0</v>
      </c>
      <c r="AJ39" s="233">
        <f>IF(PERSONNEL_INPUTS!$E39=0,0,(PERSONNEL_INPUTS!$M$43*PERSONNEL_INPUTS!$M39)/PERSONNEL_INPUTS!$E39)</f>
        <v>0</v>
      </c>
      <c r="AK39" s="87">
        <f t="shared" si="35"/>
        <v>0</v>
      </c>
      <c r="AL39" s="94">
        <f>PERSONNEL_INPUTS!$E39*AN39</f>
        <v>0</v>
      </c>
      <c r="AM39" s="232">
        <f>PERSONNEL_INPUTS!N39</f>
        <v>0</v>
      </c>
      <c r="AN39" s="233">
        <f>IF(PERSONNEL_INPUTS!$E39=0,0,(PERSONNEL_INPUTS!$N$43*PERSONNEL_INPUTS!$N39)/PERSONNEL_INPUTS!$E39)</f>
        <v>0</v>
      </c>
      <c r="AO39" s="87">
        <f t="shared" si="36"/>
        <v>0</v>
      </c>
      <c r="AP39" s="94">
        <f>PERSONNEL_INPUTS!$E39*AR39</f>
        <v>0</v>
      </c>
      <c r="AQ39" s="232">
        <f>PERSONNEL_INPUTS!O39</f>
        <v>0</v>
      </c>
      <c r="AR39" s="233">
        <f>IF(PERSONNEL_INPUTS!$E39=0,0,(PERSONNEL_INPUTS!$O$43*PERSONNEL_INPUTS!$O39)/PERSONNEL_INPUTS!$E39)</f>
        <v>0</v>
      </c>
      <c r="AS39" s="87">
        <f t="shared" si="37"/>
        <v>0</v>
      </c>
      <c r="AT39" s="94">
        <f>PERSONNEL_INPUTS!$E39*AV39</f>
        <v>0</v>
      </c>
      <c r="AU39" s="232">
        <f>PERSONNEL_INPUTS!P39</f>
        <v>0</v>
      </c>
      <c r="AV39" s="233">
        <f>IF(PERSONNEL_INPUTS!$E39=0,0,(PERSONNEL_INPUTS!$P$43*PERSONNEL_INPUTS!$P39)/PERSONNEL_INPUTS!$E39)</f>
        <v>0</v>
      </c>
      <c r="AW39" s="87">
        <f t="shared" si="38"/>
        <v>0</v>
      </c>
      <c r="AX39" s="94">
        <f>PERSONNEL_INPUTS!$E39*AZ39</f>
        <v>0</v>
      </c>
      <c r="AY39" s="232">
        <f>PERSONNEL_INPUTS!Q39</f>
        <v>0</v>
      </c>
      <c r="AZ39" s="233">
        <f>IF(PERSONNEL_INPUTS!$E39=0,0,(PERSONNEL_INPUTS!$Q$43*PERSONNEL_INPUTS!$Q39)/PERSONNEL_INPUTS!$E39)</f>
        <v>0</v>
      </c>
      <c r="BA39" s="87">
        <f t="shared" si="39"/>
        <v>0</v>
      </c>
      <c r="BB39" s="94">
        <f>PERSONNEL_INPUTS!$E39*BD39</f>
        <v>0</v>
      </c>
      <c r="BC39" s="232">
        <f>PERSONNEL_INPUTS!R39</f>
        <v>0</v>
      </c>
      <c r="BD39" s="233">
        <f>IF(PERSONNEL_INPUTS!$E39=0,0,(PERSONNEL_INPUTS!$R$43*PERSONNEL_INPUTS!$R39)/PERSONNEL_INPUTS!$E39)</f>
        <v>0</v>
      </c>
      <c r="BE39" s="87">
        <f t="shared" si="40"/>
        <v>0</v>
      </c>
      <c r="BF39" s="94">
        <f>PERSONNEL_INPUTS!$E39*BH39</f>
        <v>0</v>
      </c>
      <c r="BG39" s="232">
        <f>PERSONNEL_INPUTS!S39</f>
        <v>0</v>
      </c>
      <c r="BH39" s="233">
        <f>IF(PERSONNEL_INPUTS!$E39=0,0,(PERSONNEL_INPUTS!$S$43*PERSONNEL_INPUTS!$S39)/PERSONNEL_INPUTS!$E39)</f>
        <v>0</v>
      </c>
      <c r="BI39" s="87">
        <f t="shared" si="41"/>
        <v>0</v>
      </c>
      <c r="BJ39" s="94">
        <f>PERSONNEL_INPUTS!$E39*BL39</f>
        <v>0</v>
      </c>
      <c r="BK39" s="232">
        <f>PERSONNEL_INPUTS!T39</f>
        <v>0</v>
      </c>
      <c r="BL39" s="233">
        <f>IF(PERSONNEL_INPUTS!$E39=0,0,(PERSONNEL_INPUTS!$T$43*PERSONNEL_INPUTS!$T39)/PERSONNEL_INPUTS!$E39)</f>
        <v>0</v>
      </c>
      <c r="BM39" s="87">
        <f t="shared" si="42"/>
        <v>0</v>
      </c>
      <c r="BN39" s="94">
        <f>PERSONNEL_INPUTS!$E39*BP39</f>
        <v>0</v>
      </c>
      <c r="BO39" s="232">
        <f>PERSONNEL_INPUTS!U39</f>
        <v>0</v>
      </c>
      <c r="BP39" s="233">
        <f>IF(PERSONNEL_INPUTS!$E39=0,0,(PERSONNEL_INPUTS!$U$43*PERSONNEL_INPUTS!$U39)/PERSONNEL_INPUTS!$E39)</f>
        <v>0</v>
      </c>
      <c r="BQ39" s="87">
        <f t="shared" si="43"/>
        <v>0</v>
      </c>
      <c r="BR39" s="94">
        <f>PERSONNEL_INPUTS!$E39*BT39</f>
        <v>0</v>
      </c>
      <c r="BS39" s="232">
        <f>PERSONNEL_INPUTS!V39</f>
        <v>0</v>
      </c>
      <c r="BT39" s="233">
        <f>IF(PERSONNEL_INPUTS!$E39=0,0,(PERSONNEL_INPUTS!$V$43*PERSONNEL_INPUTS!$V39)/PERSONNEL_INPUTS!$E39)</f>
        <v>0</v>
      </c>
      <c r="BU39" s="87">
        <f t="shared" si="44"/>
        <v>0</v>
      </c>
      <c r="BV39" s="94">
        <f>PERSONNEL_INPUTS!$E39*BX39</f>
        <v>0</v>
      </c>
      <c r="BW39" s="232">
        <f>PERSONNEL_INPUTS!W39</f>
        <v>0</v>
      </c>
      <c r="BX39" s="233">
        <f>IF(PERSONNEL_INPUTS!$E39=0,0,(PERSONNEL_INPUTS!$W$43*PERSONNEL_INPUTS!$W39)/PERSONNEL_INPUTS!$E39)</f>
        <v>0</v>
      </c>
      <c r="BY39" s="87">
        <f t="shared" si="45"/>
        <v>0</v>
      </c>
      <c r="BZ39" s="94">
        <f>PERSONNEL_INPUTS!$E39*CB39</f>
        <v>0</v>
      </c>
      <c r="CA39" s="232">
        <f>PERSONNEL_INPUTS!X39</f>
        <v>0</v>
      </c>
      <c r="CB39" s="233">
        <f>IF(PERSONNEL_INPUTS!$E39=0,0,(PERSONNEL_INPUTS!$X$43*PERSONNEL_INPUTS!$X39)/PERSONNEL_INPUTS!$E39)</f>
        <v>0</v>
      </c>
      <c r="CC39" s="87">
        <f t="shared" si="46"/>
        <v>0</v>
      </c>
      <c r="CD39" s="94">
        <f>PERSONNEL_INPUTS!$E39*CF39</f>
        <v>0</v>
      </c>
      <c r="CE39" s="232">
        <f>PERSONNEL_INPUTS!Y39</f>
        <v>0</v>
      </c>
      <c r="CF39" s="233">
        <f>IF(PERSONNEL_INPUTS!$E39=0,0,(PERSONNEL_INPUTS!$Y$43*PERSONNEL_INPUTS!$Y39)/PERSONNEL_INPUTS!$E39)</f>
        <v>0</v>
      </c>
      <c r="CG39" s="87">
        <f t="shared" si="47"/>
        <v>0</v>
      </c>
      <c r="CH39" s="94">
        <f>PERSONNEL_INPUTS!$E39*CJ39</f>
        <v>0</v>
      </c>
      <c r="CI39" s="232">
        <f>PERSONNEL_INPUTS!Z39</f>
        <v>0</v>
      </c>
      <c r="CJ39" s="233">
        <f>IF(PERSONNEL_INPUTS!$E39=0,0,(PERSONNEL_INPUTS!$Z$43*PERSONNEL_INPUTS!$Z39)/PERSONNEL_INPUTS!$E39)</f>
        <v>0</v>
      </c>
      <c r="CK39" s="87">
        <f t="shared" si="48"/>
        <v>0</v>
      </c>
      <c r="CL39" s="94">
        <f>PERSONNEL_INPUTS!$E39*CN39</f>
        <v>0</v>
      </c>
      <c r="CM39" s="232">
        <f>PERSONNEL_INPUTS!AA39</f>
        <v>0</v>
      </c>
      <c r="CN39" s="233">
        <f>IF(PERSONNEL_INPUTS!$E39=0,0,(PERSONNEL_INPUTS!$AA$43*PERSONNEL_INPUTS!$AA39)/PERSONNEL_INPUTS!$E39)</f>
        <v>0</v>
      </c>
      <c r="CO39" s="87">
        <f t="shared" si="49"/>
        <v>0</v>
      </c>
      <c r="CP39" s="94">
        <f>PERSONNEL_INPUTS!$E39*CR39</f>
        <v>0</v>
      </c>
      <c r="CQ39" s="232">
        <f>PERSONNEL_INPUTS!AB39</f>
        <v>0</v>
      </c>
      <c r="CR39" s="233">
        <f>IF(PERSONNEL_INPUTS!$E39=0,0,(PERSONNEL_INPUTS!$AB$43*PERSONNEL_INPUTS!$AB39)/PERSONNEL_INPUTS!$E39)</f>
        <v>0</v>
      </c>
      <c r="CS39" s="87">
        <f t="shared" si="50"/>
        <v>0</v>
      </c>
      <c r="CT39" s="94">
        <f>PERSONNEL_INPUTS!$E39*CV39</f>
        <v>0</v>
      </c>
      <c r="CU39" s="232">
        <f>PERSONNEL_INPUTS!AC39</f>
        <v>0</v>
      </c>
      <c r="CV39" s="233">
        <f>IF(PERSONNEL_INPUTS!$E39=0,0,(PERSONNEL_INPUTS!$AC$43*PERSONNEL_INPUTS!$AC39)/PERSONNEL_INPUTS!$E39)</f>
        <v>0</v>
      </c>
      <c r="CW39" s="87">
        <f t="shared" si="51"/>
        <v>0</v>
      </c>
      <c r="CX39" s="94">
        <f>PERSONNEL_INPUTS!$E39*CZ39</f>
        <v>0</v>
      </c>
      <c r="CY39" s="232">
        <f>PERSONNEL_INPUTS!AD39</f>
        <v>0</v>
      </c>
      <c r="CZ39" s="233">
        <f>IF(PERSONNEL_INPUTS!$E39=0,0,(PERSONNEL_INPUTS!$AD$43*PERSONNEL_INPUTS!$AD39)/PERSONNEL_INPUTS!$E39)</f>
        <v>0</v>
      </c>
      <c r="DA39" s="87">
        <f t="shared" si="52"/>
        <v>0</v>
      </c>
      <c r="DB39" s="94">
        <f>PERSONNEL_INPUTS!$E39*DD39</f>
        <v>0</v>
      </c>
      <c r="DC39" s="232">
        <f>PERSONNEL_INPUTS!AE39</f>
        <v>0</v>
      </c>
      <c r="DD39" s="233">
        <f>IF(PERSONNEL_INPUTS!$E39=0,0,(PERSONNEL_INPUTS!$AE$43*PERSONNEL_INPUTS!$AE39)/PERSONNEL_INPUTS!$E39)</f>
        <v>0</v>
      </c>
      <c r="DE39" s="87">
        <f t="shared" si="53"/>
        <v>0</v>
      </c>
      <c r="DF39" s="94">
        <f>PERSONNEL_INPUTS!$E39*DH39</f>
        <v>0</v>
      </c>
      <c r="DG39" s="232">
        <f>PERSONNEL_INPUTS!AF39</f>
        <v>0</v>
      </c>
      <c r="DH39" s="233">
        <f>IF(PERSONNEL_INPUTS!$E39=0,0,(PERSONNEL_INPUTS!$AF$43*PERSONNEL_INPUTS!$AF39)/PERSONNEL_INPUTS!$E39)</f>
        <v>0</v>
      </c>
      <c r="DI39" s="87">
        <f t="shared" si="54"/>
        <v>0</v>
      </c>
      <c r="DJ39" s="227">
        <f>IF(PERSONNEL_INPUTS!$E39=0,0,(PERSONNEL_INPUTS!$AF$43*PERSONNEL_INPUTS!$AG39)/PERSONNEL_INPUTS!$E39)</f>
        <v>0</v>
      </c>
      <c r="DK39" s="87">
        <f t="shared" si="28"/>
        <v>0</v>
      </c>
      <c r="DL39" s="95"/>
    </row>
    <row r="40" spans="1:116" s="66" customFormat="1" ht="18.75" customHeight="1" x14ac:dyDescent="0.3">
      <c r="A40" s="228" t="str">
        <f>PERSONNEL_INPUTS!A40</f>
        <v>Driver</v>
      </c>
      <c r="B40" s="91">
        <f>PERSONNEL_INPUTS!B40</f>
        <v>0</v>
      </c>
      <c r="C40" s="229">
        <f>PERSONNEL_INPUTS!C40</f>
        <v>0</v>
      </c>
      <c r="D40" s="230">
        <f>PERSONNEL_INPUTS!D40</f>
        <v>0</v>
      </c>
      <c r="E40" s="87">
        <f t="shared" si="29"/>
        <v>0</v>
      </c>
      <c r="F40" s="90">
        <f t="shared" si="30"/>
        <v>0</v>
      </c>
      <c r="G40" s="231">
        <f>PERSONNEL_INPUTS!E40</f>
        <v>0</v>
      </c>
      <c r="H40" s="223">
        <f>IF(PERSONNEL_INPUTS!E40=0,0,(PERSONNEL_INPUTS!F40/PERSONNEL_INPUTS!E40))</f>
        <v>0</v>
      </c>
      <c r="I40" s="91">
        <f>PERSONNEL_INPUTS!F40</f>
        <v>0</v>
      </c>
      <c r="J40" s="92">
        <f t="shared" si="26"/>
        <v>0</v>
      </c>
      <c r="K40" s="223">
        <f>IF(PERSONNEL_INPUTS!E40=0,0,(PERSONNEL_INPUTS!G40/PERSONNEL_INPUTS!E40))</f>
        <v>0</v>
      </c>
      <c r="L40" s="93">
        <f>PERSONNEL_INPUTS!G40</f>
        <v>0</v>
      </c>
      <c r="M40" s="92">
        <f t="shared" si="27"/>
        <v>0</v>
      </c>
      <c r="N40" s="232">
        <f>PERSONNEL_INPUTS!$E40*P40</f>
        <v>0</v>
      </c>
      <c r="O40" s="232">
        <f>PERSONNEL_INPUTS!H40</f>
        <v>0</v>
      </c>
      <c r="P40" s="233">
        <f>IF(PERSONNEL_INPUTS!$E40=0,0,(PERSONNEL_INPUTS!$H$43*PERSONNEL_INPUTS!$H40)/PERSONNEL_INPUTS!$E40)</f>
        <v>0</v>
      </c>
      <c r="Q40" s="87">
        <f t="shared" si="25"/>
        <v>0</v>
      </c>
      <c r="R40" s="94">
        <f>PERSONNEL_INPUTS!$E40*T40</f>
        <v>0</v>
      </c>
      <c r="S40" s="232">
        <f>PERSONNEL_INPUTS!I40</f>
        <v>0</v>
      </c>
      <c r="T40" s="233">
        <f>IF(PERSONNEL_INPUTS!$E40=0,0,(PERSONNEL_INPUTS!$I$43*PERSONNEL_INPUTS!$I40)/PERSONNEL_INPUTS!$E40)</f>
        <v>0</v>
      </c>
      <c r="U40" s="87">
        <f t="shared" si="31"/>
        <v>0</v>
      </c>
      <c r="V40" s="94">
        <f>PERSONNEL_INPUTS!$E40*X40</f>
        <v>0</v>
      </c>
      <c r="W40" s="232">
        <f>PERSONNEL_INPUTS!J40</f>
        <v>0</v>
      </c>
      <c r="X40" s="233">
        <f>IF(PERSONNEL_INPUTS!$E40=0,0,(PERSONNEL_INPUTS!$J$43*PERSONNEL_INPUTS!$J40)/PERSONNEL_INPUTS!$E40)</f>
        <v>0</v>
      </c>
      <c r="Y40" s="87">
        <f t="shared" si="32"/>
        <v>0</v>
      </c>
      <c r="Z40" s="94">
        <f>PERSONNEL_INPUTS!$E40*AB40</f>
        <v>0</v>
      </c>
      <c r="AA40" s="232">
        <f>PERSONNEL_INPUTS!K40</f>
        <v>0</v>
      </c>
      <c r="AB40" s="233">
        <f>IF(PERSONNEL_INPUTS!$E40=0,0,(PERSONNEL_INPUTS!$K$43*PERSONNEL_INPUTS!$K40)/PERSONNEL_INPUTS!$E40)</f>
        <v>0</v>
      </c>
      <c r="AC40" s="87">
        <f t="shared" si="33"/>
        <v>0</v>
      </c>
      <c r="AD40" s="94">
        <f>PERSONNEL_INPUTS!$E40*AF40</f>
        <v>0</v>
      </c>
      <c r="AE40" s="232">
        <f>PERSONNEL_INPUTS!L40</f>
        <v>0</v>
      </c>
      <c r="AF40" s="233">
        <f>IF(PERSONNEL_INPUTS!$E40=0,0,(PERSONNEL_INPUTS!$L$43*PERSONNEL_INPUTS!$L40)/PERSONNEL_INPUTS!$E40)</f>
        <v>0</v>
      </c>
      <c r="AG40" s="87">
        <f t="shared" si="34"/>
        <v>0</v>
      </c>
      <c r="AH40" s="94">
        <f>PERSONNEL_INPUTS!$E40*AJ40</f>
        <v>0</v>
      </c>
      <c r="AI40" s="232">
        <f>PERSONNEL_INPUTS!M40</f>
        <v>0</v>
      </c>
      <c r="AJ40" s="233">
        <f>IF(PERSONNEL_INPUTS!$E40=0,0,(PERSONNEL_INPUTS!$M$43*PERSONNEL_INPUTS!$M40)/PERSONNEL_INPUTS!$E40)</f>
        <v>0</v>
      </c>
      <c r="AK40" s="87">
        <f t="shared" si="35"/>
        <v>0</v>
      </c>
      <c r="AL40" s="94">
        <f>PERSONNEL_INPUTS!$E40*AN40</f>
        <v>0</v>
      </c>
      <c r="AM40" s="232">
        <f>PERSONNEL_INPUTS!N40</f>
        <v>0</v>
      </c>
      <c r="AN40" s="233">
        <f>IF(PERSONNEL_INPUTS!$E40=0,0,(PERSONNEL_INPUTS!$N$43*PERSONNEL_INPUTS!$N40)/PERSONNEL_INPUTS!$E40)</f>
        <v>0</v>
      </c>
      <c r="AO40" s="87">
        <f t="shared" si="36"/>
        <v>0</v>
      </c>
      <c r="AP40" s="94">
        <f>PERSONNEL_INPUTS!$E40*AR40</f>
        <v>0</v>
      </c>
      <c r="AQ40" s="232">
        <f>PERSONNEL_INPUTS!O40</f>
        <v>0</v>
      </c>
      <c r="AR40" s="233">
        <f>IF(PERSONNEL_INPUTS!$E40=0,0,(PERSONNEL_INPUTS!$O$43*PERSONNEL_INPUTS!$O40)/PERSONNEL_INPUTS!$E40)</f>
        <v>0</v>
      </c>
      <c r="AS40" s="87">
        <f t="shared" si="37"/>
        <v>0</v>
      </c>
      <c r="AT40" s="94">
        <f>PERSONNEL_INPUTS!$E40*AV40</f>
        <v>0</v>
      </c>
      <c r="AU40" s="232">
        <f>PERSONNEL_INPUTS!P40</f>
        <v>0</v>
      </c>
      <c r="AV40" s="233">
        <f>IF(PERSONNEL_INPUTS!$E40=0,0,(PERSONNEL_INPUTS!$P$43*PERSONNEL_INPUTS!$P40)/PERSONNEL_INPUTS!$E40)</f>
        <v>0</v>
      </c>
      <c r="AW40" s="87">
        <f t="shared" si="38"/>
        <v>0</v>
      </c>
      <c r="AX40" s="94">
        <f>PERSONNEL_INPUTS!$E40*AZ40</f>
        <v>0</v>
      </c>
      <c r="AY40" s="232">
        <f>PERSONNEL_INPUTS!Q40</f>
        <v>0</v>
      </c>
      <c r="AZ40" s="233">
        <f>IF(PERSONNEL_INPUTS!$E40=0,0,(PERSONNEL_INPUTS!$Q$43*PERSONNEL_INPUTS!$Q40)/PERSONNEL_INPUTS!$E40)</f>
        <v>0</v>
      </c>
      <c r="BA40" s="87">
        <f t="shared" si="39"/>
        <v>0</v>
      </c>
      <c r="BB40" s="94">
        <f>PERSONNEL_INPUTS!$E40*BD40</f>
        <v>0</v>
      </c>
      <c r="BC40" s="232">
        <f>PERSONNEL_INPUTS!R40</f>
        <v>0</v>
      </c>
      <c r="BD40" s="233">
        <f>IF(PERSONNEL_INPUTS!$E40=0,0,(PERSONNEL_INPUTS!$R$43*PERSONNEL_INPUTS!$R40)/PERSONNEL_INPUTS!$E40)</f>
        <v>0</v>
      </c>
      <c r="BE40" s="87">
        <f t="shared" si="40"/>
        <v>0</v>
      </c>
      <c r="BF40" s="94">
        <f>PERSONNEL_INPUTS!$E40*BH40</f>
        <v>0</v>
      </c>
      <c r="BG40" s="232">
        <f>PERSONNEL_INPUTS!S40</f>
        <v>0</v>
      </c>
      <c r="BH40" s="233">
        <f>IF(PERSONNEL_INPUTS!$E40=0,0,(PERSONNEL_INPUTS!$S$43*PERSONNEL_INPUTS!$S40)/PERSONNEL_INPUTS!$E40)</f>
        <v>0</v>
      </c>
      <c r="BI40" s="87">
        <f t="shared" si="41"/>
        <v>0</v>
      </c>
      <c r="BJ40" s="94">
        <f>PERSONNEL_INPUTS!$E40*BL40</f>
        <v>0</v>
      </c>
      <c r="BK40" s="232">
        <f>PERSONNEL_INPUTS!T40</f>
        <v>0</v>
      </c>
      <c r="BL40" s="233">
        <f>IF(PERSONNEL_INPUTS!$E40=0,0,(PERSONNEL_INPUTS!$T$43*PERSONNEL_INPUTS!$T40)/PERSONNEL_INPUTS!$E40)</f>
        <v>0</v>
      </c>
      <c r="BM40" s="87">
        <f t="shared" si="42"/>
        <v>0</v>
      </c>
      <c r="BN40" s="94">
        <f>PERSONNEL_INPUTS!$E40*BP40</f>
        <v>0</v>
      </c>
      <c r="BO40" s="232">
        <f>PERSONNEL_INPUTS!U40</f>
        <v>0</v>
      </c>
      <c r="BP40" s="233">
        <f>IF(PERSONNEL_INPUTS!$E40=0,0,(PERSONNEL_INPUTS!$U$43*PERSONNEL_INPUTS!$U40)/PERSONNEL_INPUTS!$E40)</f>
        <v>0</v>
      </c>
      <c r="BQ40" s="87">
        <f t="shared" si="43"/>
        <v>0</v>
      </c>
      <c r="BR40" s="94">
        <f>PERSONNEL_INPUTS!$E40*BT40</f>
        <v>0</v>
      </c>
      <c r="BS40" s="232">
        <f>PERSONNEL_INPUTS!V40</f>
        <v>0</v>
      </c>
      <c r="BT40" s="233">
        <f>IF(PERSONNEL_INPUTS!$E40=0,0,(PERSONNEL_INPUTS!$V$43*PERSONNEL_INPUTS!$V40)/PERSONNEL_INPUTS!$E40)</f>
        <v>0</v>
      </c>
      <c r="BU40" s="87">
        <f t="shared" si="44"/>
        <v>0</v>
      </c>
      <c r="BV40" s="94">
        <f>PERSONNEL_INPUTS!$E40*BX40</f>
        <v>0</v>
      </c>
      <c r="BW40" s="232">
        <f>PERSONNEL_INPUTS!W40</f>
        <v>0</v>
      </c>
      <c r="BX40" s="233">
        <f>IF(PERSONNEL_INPUTS!$E40=0,0,(PERSONNEL_INPUTS!$W$43*PERSONNEL_INPUTS!$W40)/PERSONNEL_INPUTS!$E40)</f>
        <v>0</v>
      </c>
      <c r="BY40" s="87">
        <f t="shared" si="45"/>
        <v>0</v>
      </c>
      <c r="BZ40" s="94">
        <f>PERSONNEL_INPUTS!$E40*CB40</f>
        <v>0</v>
      </c>
      <c r="CA40" s="232">
        <f>PERSONNEL_INPUTS!X40</f>
        <v>0</v>
      </c>
      <c r="CB40" s="233">
        <f>IF(PERSONNEL_INPUTS!$E40=0,0,(PERSONNEL_INPUTS!$X$43*PERSONNEL_INPUTS!$X40)/PERSONNEL_INPUTS!$E40)</f>
        <v>0</v>
      </c>
      <c r="CC40" s="87">
        <f t="shared" si="46"/>
        <v>0</v>
      </c>
      <c r="CD40" s="94">
        <f>PERSONNEL_INPUTS!$E40*CF40</f>
        <v>0</v>
      </c>
      <c r="CE40" s="232">
        <f>PERSONNEL_INPUTS!Y40</f>
        <v>0</v>
      </c>
      <c r="CF40" s="233">
        <f>IF(PERSONNEL_INPUTS!$E40=0,0,(PERSONNEL_INPUTS!$Y$43*PERSONNEL_INPUTS!$Y40)/PERSONNEL_INPUTS!$E40)</f>
        <v>0</v>
      </c>
      <c r="CG40" s="87">
        <f t="shared" si="47"/>
        <v>0</v>
      </c>
      <c r="CH40" s="94">
        <f>PERSONNEL_INPUTS!$E40*CJ40</f>
        <v>0</v>
      </c>
      <c r="CI40" s="232">
        <f>PERSONNEL_INPUTS!Z40</f>
        <v>0</v>
      </c>
      <c r="CJ40" s="233">
        <f>IF(PERSONNEL_INPUTS!$E40=0,0,(PERSONNEL_INPUTS!$Z$43*PERSONNEL_INPUTS!$Z40)/PERSONNEL_INPUTS!$E40)</f>
        <v>0</v>
      </c>
      <c r="CK40" s="87">
        <f t="shared" si="48"/>
        <v>0</v>
      </c>
      <c r="CL40" s="94">
        <f>PERSONNEL_INPUTS!$E40*CN40</f>
        <v>0</v>
      </c>
      <c r="CM40" s="232">
        <f>PERSONNEL_INPUTS!AA40</f>
        <v>0</v>
      </c>
      <c r="CN40" s="233">
        <f>IF(PERSONNEL_INPUTS!$E40=0,0,(PERSONNEL_INPUTS!$AA$43*PERSONNEL_INPUTS!$AA40)/PERSONNEL_INPUTS!$E40)</f>
        <v>0</v>
      </c>
      <c r="CO40" s="87">
        <f t="shared" si="49"/>
        <v>0</v>
      </c>
      <c r="CP40" s="94">
        <f>PERSONNEL_INPUTS!$E40*CR40</f>
        <v>0</v>
      </c>
      <c r="CQ40" s="232">
        <f>PERSONNEL_INPUTS!AB40</f>
        <v>0</v>
      </c>
      <c r="CR40" s="233">
        <f>IF(PERSONNEL_INPUTS!$E40=0,0,(PERSONNEL_INPUTS!$AB$43*PERSONNEL_INPUTS!$AB40)/PERSONNEL_INPUTS!$E40)</f>
        <v>0</v>
      </c>
      <c r="CS40" s="87">
        <f t="shared" si="50"/>
        <v>0</v>
      </c>
      <c r="CT40" s="94">
        <f>PERSONNEL_INPUTS!$E40*CV40</f>
        <v>0</v>
      </c>
      <c r="CU40" s="232">
        <f>PERSONNEL_INPUTS!AC40</f>
        <v>0</v>
      </c>
      <c r="CV40" s="233">
        <f>IF(PERSONNEL_INPUTS!$E40=0,0,(PERSONNEL_INPUTS!$AC$43*PERSONNEL_INPUTS!$AC40)/PERSONNEL_INPUTS!$E40)</f>
        <v>0</v>
      </c>
      <c r="CW40" s="87">
        <f t="shared" si="51"/>
        <v>0</v>
      </c>
      <c r="CX40" s="94">
        <f>PERSONNEL_INPUTS!$E40*CZ40</f>
        <v>0</v>
      </c>
      <c r="CY40" s="232">
        <f>PERSONNEL_INPUTS!AD40</f>
        <v>0</v>
      </c>
      <c r="CZ40" s="233">
        <f>IF(PERSONNEL_INPUTS!$E40=0,0,(PERSONNEL_INPUTS!$AD$43*PERSONNEL_INPUTS!$AD40)/PERSONNEL_INPUTS!$E40)</f>
        <v>0</v>
      </c>
      <c r="DA40" s="87">
        <f t="shared" si="52"/>
        <v>0</v>
      </c>
      <c r="DB40" s="94">
        <f>PERSONNEL_INPUTS!$E40*DD40</f>
        <v>0</v>
      </c>
      <c r="DC40" s="232">
        <f>PERSONNEL_INPUTS!AE40</f>
        <v>0</v>
      </c>
      <c r="DD40" s="233">
        <f>IF(PERSONNEL_INPUTS!$E40=0,0,(PERSONNEL_INPUTS!$AE$43*PERSONNEL_INPUTS!$AE40)/PERSONNEL_INPUTS!$E40)</f>
        <v>0</v>
      </c>
      <c r="DE40" s="87">
        <f t="shared" si="53"/>
        <v>0</v>
      </c>
      <c r="DF40" s="94">
        <f>PERSONNEL_INPUTS!$E40*DH40</f>
        <v>0</v>
      </c>
      <c r="DG40" s="232">
        <f>PERSONNEL_INPUTS!AF40</f>
        <v>0</v>
      </c>
      <c r="DH40" s="233">
        <f>IF(PERSONNEL_INPUTS!$E40=0,0,(PERSONNEL_INPUTS!$AF$43*PERSONNEL_INPUTS!$AF40)/PERSONNEL_INPUTS!$E40)</f>
        <v>0</v>
      </c>
      <c r="DI40" s="87">
        <f t="shared" si="54"/>
        <v>0</v>
      </c>
      <c r="DJ40" s="227">
        <f>IF(PERSONNEL_INPUTS!$E40=0,0,(PERSONNEL_INPUTS!$AF$43*PERSONNEL_INPUTS!$AG40)/PERSONNEL_INPUTS!$E40)</f>
        <v>0</v>
      </c>
      <c r="DK40" s="87">
        <f t="shared" si="28"/>
        <v>0</v>
      </c>
      <c r="DL40" s="95"/>
    </row>
    <row r="41" spans="1:116" s="66" customFormat="1" ht="18.75" customHeight="1" x14ac:dyDescent="0.3">
      <c r="A41" s="228" t="str">
        <f>PERSONNEL_INPUTS!A41</f>
        <v>Driver</v>
      </c>
      <c r="B41" s="91">
        <f>PERSONNEL_INPUTS!B41</f>
        <v>0</v>
      </c>
      <c r="C41" s="229">
        <f>PERSONNEL_INPUTS!C41</f>
        <v>0</v>
      </c>
      <c r="D41" s="230">
        <f>PERSONNEL_INPUTS!D41</f>
        <v>0</v>
      </c>
      <c r="E41" s="87">
        <f t="shared" si="29"/>
        <v>0</v>
      </c>
      <c r="F41" s="90">
        <f t="shared" si="30"/>
        <v>0</v>
      </c>
      <c r="G41" s="231">
        <f>PERSONNEL_INPUTS!E41</f>
        <v>0</v>
      </c>
      <c r="H41" s="223">
        <f>IF(PERSONNEL_INPUTS!E41=0,0,(PERSONNEL_INPUTS!F41/PERSONNEL_INPUTS!E41))</f>
        <v>0</v>
      </c>
      <c r="I41" s="91">
        <f>PERSONNEL_INPUTS!F41</f>
        <v>0</v>
      </c>
      <c r="J41" s="92">
        <f t="shared" si="26"/>
        <v>0</v>
      </c>
      <c r="K41" s="223">
        <f>IF(PERSONNEL_INPUTS!E41=0,0,(PERSONNEL_INPUTS!G41/PERSONNEL_INPUTS!E41))</f>
        <v>0</v>
      </c>
      <c r="L41" s="93">
        <f>PERSONNEL_INPUTS!G41</f>
        <v>0</v>
      </c>
      <c r="M41" s="92">
        <f t="shared" si="27"/>
        <v>0</v>
      </c>
      <c r="N41" s="232">
        <f>PERSONNEL_INPUTS!$E41*P41</f>
        <v>0</v>
      </c>
      <c r="O41" s="232">
        <f>PERSONNEL_INPUTS!H41</f>
        <v>0</v>
      </c>
      <c r="P41" s="233">
        <f>IF(PERSONNEL_INPUTS!$E41=0,0,(PERSONNEL_INPUTS!$H$43*PERSONNEL_INPUTS!$H41)/PERSONNEL_INPUTS!$E41)</f>
        <v>0</v>
      </c>
      <c r="Q41" s="87">
        <f t="shared" si="25"/>
        <v>0</v>
      </c>
      <c r="R41" s="94">
        <f>PERSONNEL_INPUTS!$E41*T41</f>
        <v>0</v>
      </c>
      <c r="S41" s="232">
        <f>PERSONNEL_INPUTS!I41</f>
        <v>0</v>
      </c>
      <c r="T41" s="233">
        <f>IF(PERSONNEL_INPUTS!$E41=0,0,(PERSONNEL_INPUTS!$I$43*PERSONNEL_INPUTS!$I41)/PERSONNEL_INPUTS!$E41)</f>
        <v>0</v>
      </c>
      <c r="U41" s="87">
        <f t="shared" si="31"/>
        <v>0</v>
      </c>
      <c r="V41" s="94">
        <f>PERSONNEL_INPUTS!$E41*X41</f>
        <v>0</v>
      </c>
      <c r="W41" s="232">
        <f>PERSONNEL_INPUTS!J41</f>
        <v>0</v>
      </c>
      <c r="X41" s="233">
        <f>IF(PERSONNEL_INPUTS!$E41=0,0,(PERSONNEL_INPUTS!$J$43*PERSONNEL_INPUTS!$J41)/PERSONNEL_INPUTS!$E41)</f>
        <v>0</v>
      </c>
      <c r="Y41" s="87">
        <f t="shared" si="32"/>
        <v>0</v>
      </c>
      <c r="Z41" s="94">
        <f>PERSONNEL_INPUTS!$E41*AB41</f>
        <v>0</v>
      </c>
      <c r="AA41" s="232">
        <f>PERSONNEL_INPUTS!K41</f>
        <v>0</v>
      </c>
      <c r="AB41" s="233">
        <f>IF(PERSONNEL_INPUTS!$E41=0,0,(PERSONNEL_INPUTS!$K$43*PERSONNEL_INPUTS!$K41)/PERSONNEL_INPUTS!$E41)</f>
        <v>0</v>
      </c>
      <c r="AC41" s="87">
        <f t="shared" si="33"/>
        <v>0</v>
      </c>
      <c r="AD41" s="94">
        <f>PERSONNEL_INPUTS!$E41*AF41</f>
        <v>0</v>
      </c>
      <c r="AE41" s="232">
        <f>PERSONNEL_INPUTS!L41</f>
        <v>0</v>
      </c>
      <c r="AF41" s="233">
        <f>IF(PERSONNEL_INPUTS!$E41=0,0,(PERSONNEL_INPUTS!$L$43*PERSONNEL_INPUTS!$L41)/PERSONNEL_INPUTS!$E41)</f>
        <v>0</v>
      </c>
      <c r="AG41" s="87">
        <f t="shared" si="34"/>
        <v>0</v>
      </c>
      <c r="AH41" s="94">
        <f>PERSONNEL_INPUTS!$E41*AJ41</f>
        <v>0</v>
      </c>
      <c r="AI41" s="232">
        <f>PERSONNEL_INPUTS!M41</f>
        <v>0</v>
      </c>
      <c r="AJ41" s="233">
        <f>IF(PERSONNEL_INPUTS!$E41=0,0,(PERSONNEL_INPUTS!$M$43*PERSONNEL_INPUTS!$M41)/PERSONNEL_INPUTS!$E41)</f>
        <v>0</v>
      </c>
      <c r="AK41" s="87">
        <f t="shared" si="35"/>
        <v>0</v>
      </c>
      <c r="AL41" s="94">
        <f>PERSONNEL_INPUTS!$E41*AN41</f>
        <v>0</v>
      </c>
      <c r="AM41" s="232">
        <f>PERSONNEL_INPUTS!N41</f>
        <v>0</v>
      </c>
      <c r="AN41" s="233">
        <f>IF(PERSONNEL_INPUTS!$E41=0,0,(PERSONNEL_INPUTS!$N$43*PERSONNEL_INPUTS!$N41)/PERSONNEL_INPUTS!$E41)</f>
        <v>0</v>
      </c>
      <c r="AO41" s="87">
        <f t="shared" si="36"/>
        <v>0</v>
      </c>
      <c r="AP41" s="94">
        <f>PERSONNEL_INPUTS!$E41*AR41</f>
        <v>0</v>
      </c>
      <c r="AQ41" s="232">
        <f>PERSONNEL_INPUTS!O41</f>
        <v>0</v>
      </c>
      <c r="AR41" s="233">
        <f>IF(PERSONNEL_INPUTS!$E41=0,0,(PERSONNEL_INPUTS!$O$43*PERSONNEL_INPUTS!$O41)/PERSONNEL_INPUTS!$E41)</f>
        <v>0</v>
      </c>
      <c r="AS41" s="87">
        <f t="shared" si="37"/>
        <v>0</v>
      </c>
      <c r="AT41" s="94">
        <f>PERSONNEL_INPUTS!$E41*AV41</f>
        <v>0</v>
      </c>
      <c r="AU41" s="232">
        <f>PERSONNEL_INPUTS!P41</f>
        <v>0</v>
      </c>
      <c r="AV41" s="233">
        <f>IF(PERSONNEL_INPUTS!$E41=0,0,(PERSONNEL_INPUTS!$P$43*PERSONNEL_INPUTS!$P41)/PERSONNEL_INPUTS!$E41)</f>
        <v>0</v>
      </c>
      <c r="AW41" s="87">
        <f t="shared" si="38"/>
        <v>0</v>
      </c>
      <c r="AX41" s="94">
        <f>PERSONNEL_INPUTS!$E41*AZ41</f>
        <v>0</v>
      </c>
      <c r="AY41" s="232">
        <f>PERSONNEL_INPUTS!Q41</f>
        <v>0</v>
      </c>
      <c r="AZ41" s="233">
        <f>IF(PERSONNEL_INPUTS!$E41=0,0,(PERSONNEL_INPUTS!$Q$43*PERSONNEL_INPUTS!$Q41)/PERSONNEL_INPUTS!$E41)</f>
        <v>0</v>
      </c>
      <c r="BA41" s="87">
        <f t="shared" si="39"/>
        <v>0</v>
      </c>
      <c r="BB41" s="94">
        <f>PERSONNEL_INPUTS!$E41*BD41</f>
        <v>0</v>
      </c>
      <c r="BC41" s="232">
        <f>PERSONNEL_INPUTS!R41</f>
        <v>0</v>
      </c>
      <c r="BD41" s="233">
        <f>IF(PERSONNEL_INPUTS!$E41=0,0,(PERSONNEL_INPUTS!$R$43*PERSONNEL_INPUTS!$R41)/PERSONNEL_INPUTS!$E41)</f>
        <v>0</v>
      </c>
      <c r="BE41" s="87">
        <f t="shared" si="40"/>
        <v>0</v>
      </c>
      <c r="BF41" s="94">
        <f>PERSONNEL_INPUTS!$E41*BH41</f>
        <v>0</v>
      </c>
      <c r="BG41" s="232">
        <f>PERSONNEL_INPUTS!S41</f>
        <v>0</v>
      </c>
      <c r="BH41" s="233">
        <f>IF(PERSONNEL_INPUTS!$E41=0,0,(PERSONNEL_INPUTS!$S$43*PERSONNEL_INPUTS!$S41)/PERSONNEL_INPUTS!$E41)</f>
        <v>0</v>
      </c>
      <c r="BI41" s="87">
        <f t="shared" si="41"/>
        <v>0</v>
      </c>
      <c r="BJ41" s="94">
        <f>PERSONNEL_INPUTS!$E41*BL41</f>
        <v>0</v>
      </c>
      <c r="BK41" s="232">
        <f>PERSONNEL_INPUTS!T41</f>
        <v>0</v>
      </c>
      <c r="BL41" s="233">
        <f>IF(PERSONNEL_INPUTS!$E41=0,0,(PERSONNEL_INPUTS!$T$43*PERSONNEL_INPUTS!$T41)/PERSONNEL_INPUTS!$E41)</f>
        <v>0</v>
      </c>
      <c r="BM41" s="87">
        <f t="shared" si="42"/>
        <v>0</v>
      </c>
      <c r="BN41" s="94">
        <f>PERSONNEL_INPUTS!$E41*BP41</f>
        <v>0</v>
      </c>
      <c r="BO41" s="232">
        <f>PERSONNEL_INPUTS!U41</f>
        <v>0</v>
      </c>
      <c r="BP41" s="233">
        <f>IF(PERSONNEL_INPUTS!$E41=0,0,(PERSONNEL_INPUTS!$U$43*PERSONNEL_INPUTS!$U41)/PERSONNEL_INPUTS!$E41)</f>
        <v>0</v>
      </c>
      <c r="BQ41" s="87">
        <f t="shared" si="43"/>
        <v>0</v>
      </c>
      <c r="BR41" s="94">
        <f>PERSONNEL_INPUTS!$E41*BT41</f>
        <v>0</v>
      </c>
      <c r="BS41" s="232">
        <f>PERSONNEL_INPUTS!V41</f>
        <v>0</v>
      </c>
      <c r="BT41" s="233">
        <f>IF(PERSONNEL_INPUTS!$E41=0,0,(PERSONNEL_INPUTS!$V$43*PERSONNEL_INPUTS!$V41)/PERSONNEL_INPUTS!$E41)</f>
        <v>0</v>
      </c>
      <c r="BU41" s="87">
        <f t="shared" si="44"/>
        <v>0</v>
      </c>
      <c r="BV41" s="94">
        <f>PERSONNEL_INPUTS!$E41*BX41</f>
        <v>0</v>
      </c>
      <c r="BW41" s="232">
        <f>PERSONNEL_INPUTS!W41</f>
        <v>0</v>
      </c>
      <c r="BX41" s="233">
        <f>IF(PERSONNEL_INPUTS!$E41=0,0,(PERSONNEL_INPUTS!$W$43*PERSONNEL_INPUTS!$W41)/PERSONNEL_INPUTS!$E41)</f>
        <v>0</v>
      </c>
      <c r="BY41" s="87">
        <f t="shared" si="45"/>
        <v>0</v>
      </c>
      <c r="BZ41" s="94">
        <f>PERSONNEL_INPUTS!$E41*CB41</f>
        <v>0</v>
      </c>
      <c r="CA41" s="232">
        <f>PERSONNEL_INPUTS!X41</f>
        <v>0</v>
      </c>
      <c r="CB41" s="233">
        <f>IF(PERSONNEL_INPUTS!$E41=0,0,(PERSONNEL_INPUTS!$X$43*PERSONNEL_INPUTS!$X41)/PERSONNEL_INPUTS!$E41)</f>
        <v>0</v>
      </c>
      <c r="CC41" s="87">
        <f t="shared" si="46"/>
        <v>0</v>
      </c>
      <c r="CD41" s="94">
        <f>PERSONNEL_INPUTS!$E41*CF41</f>
        <v>0</v>
      </c>
      <c r="CE41" s="232">
        <f>PERSONNEL_INPUTS!Y41</f>
        <v>0</v>
      </c>
      <c r="CF41" s="233">
        <f>IF(PERSONNEL_INPUTS!$E41=0,0,(PERSONNEL_INPUTS!$Y$43*PERSONNEL_INPUTS!$Y41)/PERSONNEL_INPUTS!$E41)</f>
        <v>0</v>
      </c>
      <c r="CG41" s="87">
        <f t="shared" si="47"/>
        <v>0</v>
      </c>
      <c r="CH41" s="94">
        <f>PERSONNEL_INPUTS!$E41*CJ41</f>
        <v>0</v>
      </c>
      <c r="CI41" s="232">
        <f>PERSONNEL_INPUTS!Z41</f>
        <v>0</v>
      </c>
      <c r="CJ41" s="233">
        <f>IF(PERSONNEL_INPUTS!$E41=0,0,(PERSONNEL_INPUTS!$Z$43*PERSONNEL_INPUTS!$Z41)/PERSONNEL_INPUTS!$E41)</f>
        <v>0</v>
      </c>
      <c r="CK41" s="87">
        <f t="shared" si="48"/>
        <v>0</v>
      </c>
      <c r="CL41" s="94">
        <f>PERSONNEL_INPUTS!$E41*CN41</f>
        <v>0</v>
      </c>
      <c r="CM41" s="232">
        <f>PERSONNEL_INPUTS!AA41</f>
        <v>0</v>
      </c>
      <c r="CN41" s="233">
        <f>IF(PERSONNEL_INPUTS!$E41=0,0,(PERSONNEL_INPUTS!$AA$43*PERSONNEL_INPUTS!$AA41)/PERSONNEL_INPUTS!$E41)</f>
        <v>0</v>
      </c>
      <c r="CO41" s="87">
        <f t="shared" si="49"/>
        <v>0</v>
      </c>
      <c r="CP41" s="94">
        <f>PERSONNEL_INPUTS!$E41*CR41</f>
        <v>0</v>
      </c>
      <c r="CQ41" s="232">
        <f>PERSONNEL_INPUTS!AB41</f>
        <v>0</v>
      </c>
      <c r="CR41" s="233">
        <f>IF(PERSONNEL_INPUTS!$E41=0,0,(PERSONNEL_INPUTS!$AB$43*PERSONNEL_INPUTS!$AB41)/PERSONNEL_INPUTS!$E41)</f>
        <v>0</v>
      </c>
      <c r="CS41" s="87">
        <f t="shared" si="50"/>
        <v>0</v>
      </c>
      <c r="CT41" s="94">
        <f>PERSONNEL_INPUTS!$E41*CV41</f>
        <v>0</v>
      </c>
      <c r="CU41" s="232">
        <f>PERSONNEL_INPUTS!AC41</f>
        <v>0</v>
      </c>
      <c r="CV41" s="233">
        <f>IF(PERSONNEL_INPUTS!$E41=0,0,(PERSONNEL_INPUTS!$AC$43*PERSONNEL_INPUTS!$AC41)/PERSONNEL_INPUTS!$E41)</f>
        <v>0</v>
      </c>
      <c r="CW41" s="87">
        <f t="shared" si="51"/>
        <v>0</v>
      </c>
      <c r="CX41" s="94">
        <f>PERSONNEL_INPUTS!$E41*CZ41</f>
        <v>0</v>
      </c>
      <c r="CY41" s="232">
        <f>PERSONNEL_INPUTS!AD41</f>
        <v>0</v>
      </c>
      <c r="CZ41" s="233">
        <f>IF(PERSONNEL_INPUTS!$E41=0,0,(PERSONNEL_INPUTS!$AD$43*PERSONNEL_INPUTS!$AD41)/PERSONNEL_INPUTS!$E41)</f>
        <v>0</v>
      </c>
      <c r="DA41" s="87">
        <f t="shared" si="52"/>
        <v>0</v>
      </c>
      <c r="DB41" s="94">
        <f>PERSONNEL_INPUTS!$E41*DD41</f>
        <v>0</v>
      </c>
      <c r="DC41" s="232">
        <f>PERSONNEL_INPUTS!AE41</f>
        <v>0</v>
      </c>
      <c r="DD41" s="233">
        <f>IF(PERSONNEL_INPUTS!$E41=0,0,(PERSONNEL_INPUTS!$AE$43*PERSONNEL_INPUTS!$AE41)/PERSONNEL_INPUTS!$E41)</f>
        <v>0</v>
      </c>
      <c r="DE41" s="87">
        <f t="shared" si="53"/>
        <v>0</v>
      </c>
      <c r="DF41" s="94">
        <f>PERSONNEL_INPUTS!$E41*DH41</f>
        <v>0</v>
      </c>
      <c r="DG41" s="232">
        <f>PERSONNEL_INPUTS!AF41</f>
        <v>0</v>
      </c>
      <c r="DH41" s="233">
        <f>IF(PERSONNEL_INPUTS!$E41=0,0,(PERSONNEL_INPUTS!$AF$43*PERSONNEL_INPUTS!$AF41)/PERSONNEL_INPUTS!$E41)</f>
        <v>0</v>
      </c>
      <c r="DI41" s="87">
        <f t="shared" si="54"/>
        <v>0</v>
      </c>
      <c r="DJ41" s="227">
        <f>IF(PERSONNEL_INPUTS!$E41=0,0,(PERSONNEL_INPUTS!$AF$43*PERSONNEL_INPUTS!$AG41)/PERSONNEL_INPUTS!$E41)</f>
        <v>0</v>
      </c>
      <c r="DK41" s="87">
        <f t="shared" si="28"/>
        <v>0</v>
      </c>
      <c r="DL41" s="95"/>
    </row>
    <row r="42" spans="1:116" s="66" customFormat="1" ht="18.75" x14ac:dyDescent="0.3">
      <c r="A42" s="228" t="str">
        <f>PERSONNEL_INPUTS!A42</f>
        <v>Driver</v>
      </c>
      <c r="B42" s="91">
        <f>PERSONNEL_INPUTS!B42</f>
        <v>0</v>
      </c>
      <c r="C42" s="229">
        <f>PERSONNEL_INPUTS!C42</f>
        <v>0</v>
      </c>
      <c r="D42" s="230">
        <f>PERSONNEL_INPUTS!D42</f>
        <v>0</v>
      </c>
      <c r="E42" s="87">
        <f t="shared" si="29"/>
        <v>0</v>
      </c>
      <c r="F42" s="90">
        <f t="shared" si="30"/>
        <v>0</v>
      </c>
      <c r="G42" s="231">
        <f>PERSONNEL_INPUTS!E42</f>
        <v>0</v>
      </c>
      <c r="H42" s="223">
        <f>IF(PERSONNEL_INPUTS!E42=0,0,(PERSONNEL_INPUTS!F42/PERSONNEL_INPUTS!E42))</f>
        <v>0</v>
      </c>
      <c r="I42" s="91">
        <f>PERSONNEL_INPUTS!F42</f>
        <v>0</v>
      </c>
      <c r="J42" s="92">
        <f>IF($G42=0,0,(I42/$G42)*$F42)</f>
        <v>0</v>
      </c>
      <c r="K42" s="223">
        <f>IF(PERSONNEL_INPUTS!E42=0,0,(PERSONNEL_INPUTS!G42/PERSONNEL_INPUTS!E42))</f>
        <v>0</v>
      </c>
      <c r="L42" s="93">
        <f>PERSONNEL_INPUTS!G42</f>
        <v>0</v>
      </c>
      <c r="M42" s="92">
        <f t="shared" si="27"/>
        <v>0</v>
      </c>
      <c r="N42" s="232">
        <f>PERSONNEL_INPUTS!$E42*P42</f>
        <v>0</v>
      </c>
      <c r="O42" s="232">
        <f>PERSONNEL_INPUTS!H42</f>
        <v>0</v>
      </c>
      <c r="P42" s="233">
        <f>IF(PERSONNEL_INPUTS!$E42=0,0,(PERSONNEL_INPUTS!$H$43*PERSONNEL_INPUTS!$H42)/PERSONNEL_INPUTS!$E42)</f>
        <v>0</v>
      </c>
      <c r="Q42" s="87">
        <f t="shared" si="25"/>
        <v>0</v>
      </c>
      <c r="R42" s="94">
        <f>PERSONNEL_INPUTS!$E42*T42</f>
        <v>0</v>
      </c>
      <c r="S42" s="232">
        <f>PERSONNEL_INPUTS!I42</f>
        <v>0</v>
      </c>
      <c r="T42" s="233">
        <f>IF(PERSONNEL_INPUTS!$E42=0,0,(PERSONNEL_INPUTS!$I$43*PERSONNEL_INPUTS!$I42)/PERSONNEL_INPUTS!$E42)</f>
        <v>0</v>
      </c>
      <c r="U42" s="87">
        <f t="shared" si="31"/>
        <v>0</v>
      </c>
      <c r="V42" s="94">
        <f>PERSONNEL_INPUTS!$E42*X42</f>
        <v>0</v>
      </c>
      <c r="W42" s="232">
        <f>PERSONNEL_INPUTS!J42</f>
        <v>0</v>
      </c>
      <c r="X42" s="233">
        <f>IF(PERSONNEL_INPUTS!$E42=0,0,(PERSONNEL_INPUTS!$J$43*PERSONNEL_INPUTS!$J42)/PERSONNEL_INPUTS!$E42)</f>
        <v>0</v>
      </c>
      <c r="Y42" s="87">
        <f t="shared" si="32"/>
        <v>0</v>
      </c>
      <c r="Z42" s="94">
        <f>PERSONNEL_INPUTS!$E42*AB42</f>
        <v>0</v>
      </c>
      <c r="AA42" s="232">
        <f>PERSONNEL_INPUTS!K42</f>
        <v>0</v>
      </c>
      <c r="AB42" s="233">
        <f>IF(PERSONNEL_INPUTS!$E42=0,0,(PERSONNEL_INPUTS!$K$43*PERSONNEL_INPUTS!$K42)/PERSONNEL_INPUTS!$E42)</f>
        <v>0</v>
      </c>
      <c r="AC42" s="87">
        <f t="shared" si="33"/>
        <v>0</v>
      </c>
      <c r="AD42" s="94">
        <f>PERSONNEL_INPUTS!$E42*AF42</f>
        <v>0</v>
      </c>
      <c r="AE42" s="232">
        <f>PERSONNEL_INPUTS!L42</f>
        <v>0</v>
      </c>
      <c r="AF42" s="233">
        <f>IF(PERSONNEL_INPUTS!$E42=0,0,(PERSONNEL_INPUTS!$L$43*PERSONNEL_INPUTS!$L42)/PERSONNEL_INPUTS!$E42)</f>
        <v>0</v>
      </c>
      <c r="AG42" s="87">
        <f t="shared" si="34"/>
        <v>0</v>
      </c>
      <c r="AH42" s="94">
        <f>PERSONNEL_INPUTS!$E42*AJ42</f>
        <v>0</v>
      </c>
      <c r="AI42" s="232">
        <f>PERSONNEL_INPUTS!M42</f>
        <v>0</v>
      </c>
      <c r="AJ42" s="233">
        <f>IF(PERSONNEL_INPUTS!$E42=0,0,(PERSONNEL_INPUTS!$M$43*PERSONNEL_INPUTS!$M42)/PERSONNEL_INPUTS!$E42)</f>
        <v>0</v>
      </c>
      <c r="AK42" s="87">
        <f t="shared" si="35"/>
        <v>0</v>
      </c>
      <c r="AL42" s="94">
        <f>PERSONNEL_INPUTS!$E42*AN42</f>
        <v>0</v>
      </c>
      <c r="AM42" s="232">
        <f>PERSONNEL_INPUTS!N42</f>
        <v>0</v>
      </c>
      <c r="AN42" s="233">
        <f>IF(PERSONNEL_INPUTS!$E42=0,0,(PERSONNEL_INPUTS!$N$43*PERSONNEL_INPUTS!$N42)/PERSONNEL_INPUTS!$E42)</f>
        <v>0</v>
      </c>
      <c r="AO42" s="87">
        <f t="shared" si="36"/>
        <v>0</v>
      </c>
      <c r="AP42" s="94">
        <f>PERSONNEL_INPUTS!$E42*AR42</f>
        <v>0</v>
      </c>
      <c r="AQ42" s="232">
        <f>PERSONNEL_INPUTS!O42</f>
        <v>0</v>
      </c>
      <c r="AR42" s="233">
        <f>IF(PERSONNEL_INPUTS!$E42=0,0,(PERSONNEL_INPUTS!$O$43*PERSONNEL_INPUTS!$O42)/PERSONNEL_INPUTS!$E42)</f>
        <v>0</v>
      </c>
      <c r="AS42" s="87">
        <f t="shared" si="37"/>
        <v>0</v>
      </c>
      <c r="AT42" s="94">
        <f>PERSONNEL_INPUTS!$E42*AV42</f>
        <v>0</v>
      </c>
      <c r="AU42" s="232">
        <f>PERSONNEL_INPUTS!P42</f>
        <v>0</v>
      </c>
      <c r="AV42" s="233">
        <f>IF(PERSONNEL_INPUTS!$E42=0,0,(PERSONNEL_INPUTS!$P$43*PERSONNEL_INPUTS!$P42)/PERSONNEL_INPUTS!$E42)</f>
        <v>0</v>
      </c>
      <c r="AW42" s="87">
        <f t="shared" si="38"/>
        <v>0</v>
      </c>
      <c r="AX42" s="94">
        <f>PERSONNEL_INPUTS!$E42*AZ42</f>
        <v>0</v>
      </c>
      <c r="AY42" s="232">
        <f>PERSONNEL_INPUTS!Q42</f>
        <v>0</v>
      </c>
      <c r="AZ42" s="233">
        <f>IF(PERSONNEL_INPUTS!$E42=0,0,(PERSONNEL_INPUTS!$Q$43*PERSONNEL_INPUTS!$Q42)/PERSONNEL_INPUTS!$E42)</f>
        <v>0</v>
      </c>
      <c r="BA42" s="87">
        <f t="shared" si="39"/>
        <v>0</v>
      </c>
      <c r="BB42" s="94">
        <f>PERSONNEL_INPUTS!$E42*BD42</f>
        <v>0</v>
      </c>
      <c r="BC42" s="232">
        <f>PERSONNEL_INPUTS!R42</f>
        <v>0</v>
      </c>
      <c r="BD42" s="233">
        <f>IF(PERSONNEL_INPUTS!$E42=0,0,(PERSONNEL_INPUTS!$R$43*PERSONNEL_INPUTS!$R42)/PERSONNEL_INPUTS!$E42)</f>
        <v>0</v>
      </c>
      <c r="BE42" s="87">
        <f t="shared" si="40"/>
        <v>0</v>
      </c>
      <c r="BF42" s="94">
        <f>PERSONNEL_INPUTS!$E42*BH42</f>
        <v>0</v>
      </c>
      <c r="BG42" s="232">
        <f>PERSONNEL_INPUTS!S42</f>
        <v>0</v>
      </c>
      <c r="BH42" s="233">
        <f>IF(PERSONNEL_INPUTS!$E42=0,0,(PERSONNEL_INPUTS!$S$43*PERSONNEL_INPUTS!$S42)/PERSONNEL_INPUTS!$E42)</f>
        <v>0</v>
      </c>
      <c r="BI42" s="87">
        <f t="shared" si="41"/>
        <v>0</v>
      </c>
      <c r="BJ42" s="94">
        <f>PERSONNEL_INPUTS!$E42*BL42</f>
        <v>0</v>
      </c>
      <c r="BK42" s="232">
        <f>PERSONNEL_INPUTS!T42</f>
        <v>0</v>
      </c>
      <c r="BL42" s="233">
        <f>IF(PERSONNEL_INPUTS!$E42=0,0,(PERSONNEL_INPUTS!$T$43*PERSONNEL_INPUTS!$T42)/PERSONNEL_INPUTS!$E42)</f>
        <v>0</v>
      </c>
      <c r="BM42" s="87">
        <f t="shared" si="42"/>
        <v>0</v>
      </c>
      <c r="BN42" s="94">
        <f>PERSONNEL_INPUTS!$E42*BP42</f>
        <v>0</v>
      </c>
      <c r="BO42" s="232">
        <f>PERSONNEL_INPUTS!U42</f>
        <v>0</v>
      </c>
      <c r="BP42" s="233">
        <f>IF(PERSONNEL_INPUTS!$E42=0,0,(PERSONNEL_INPUTS!$U$43*PERSONNEL_INPUTS!$U42)/PERSONNEL_INPUTS!$E42)</f>
        <v>0</v>
      </c>
      <c r="BQ42" s="87">
        <f t="shared" si="43"/>
        <v>0</v>
      </c>
      <c r="BR42" s="94">
        <f>PERSONNEL_INPUTS!$E42*BT42</f>
        <v>0</v>
      </c>
      <c r="BS42" s="232">
        <f>PERSONNEL_INPUTS!V42</f>
        <v>0</v>
      </c>
      <c r="BT42" s="233">
        <f>IF(PERSONNEL_INPUTS!$E42=0,0,(PERSONNEL_INPUTS!$V$43*PERSONNEL_INPUTS!$V42)/PERSONNEL_INPUTS!$E42)</f>
        <v>0</v>
      </c>
      <c r="BU42" s="87">
        <f t="shared" si="44"/>
        <v>0</v>
      </c>
      <c r="BV42" s="94">
        <f>PERSONNEL_INPUTS!$E42*BX42</f>
        <v>0</v>
      </c>
      <c r="BW42" s="232">
        <f>PERSONNEL_INPUTS!W42</f>
        <v>0</v>
      </c>
      <c r="BX42" s="233">
        <f>IF(PERSONNEL_INPUTS!$E42=0,0,(PERSONNEL_INPUTS!$W$43*PERSONNEL_INPUTS!$W42)/PERSONNEL_INPUTS!$E42)</f>
        <v>0</v>
      </c>
      <c r="BY42" s="87">
        <f t="shared" si="45"/>
        <v>0</v>
      </c>
      <c r="BZ42" s="94">
        <f>PERSONNEL_INPUTS!$E42*CB42</f>
        <v>0</v>
      </c>
      <c r="CA42" s="232">
        <f>PERSONNEL_INPUTS!X42</f>
        <v>0</v>
      </c>
      <c r="CB42" s="233">
        <f>IF(PERSONNEL_INPUTS!$E42=0,0,(PERSONNEL_INPUTS!$X$43*PERSONNEL_INPUTS!$X42)/PERSONNEL_INPUTS!$E42)</f>
        <v>0</v>
      </c>
      <c r="CC42" s="87">
        <f t="shared" si="46"/>
        <v>0</v>
      </c>
      <c r="CD42" s="94">
        <f>PERSONNEL_INPUTS!$E42*CF42</f>
        <v>0</v>
      </c>
      <c r="CE42" s="232">
        <f>PERSONNEL_INPUTS!Y42</f>
        <v>0</v>
      </c>
      <c r="CF42" s="233">
        <f>IF(PERSONNEL_INPUTS!$E42=0,0,(PERSONNEL_INPUTS!$Y$43*PERSONNEL_INPUTS!$Y42)/PERSONNEL_INPUTS!$E42)</f>
        <v>0</v>
      </c>
      <c r="CG42" s="87">
        <f t="shared" si="47"/>
        <v>0</v>
      </c>
      <c r="CH42" s="94">
        <f>PERSONNEL_INPUTS!$E42*CJ42</f>
        <v>0</v>
      </c>
      <c r="CI42" s="232">
        <f>PERSONNEL_INPUTS!Z42</f>
        <v>0</v>
      </c>
      <c r="CJ42" s="233">
        <f>IF(PERSONNEL_INPUTS!$E42=0,0,(PERSONNEL_INPUTS!$Z$43*PERSONNEL_INPUTS!$Z42)/PERSONNEL_INPUTS!$E42)</f>
        <v>0</v>
      </c>
      <c r="CK42" s="87">
        <f t="shared" si="48"/>
        <v>0</v>
      </c>
      <c r="CL42" s="94">
        <f>PERSONNEL_INPUTS!$E42*CN42</f>
        <v>0</v>
      </c>
      <c r="CM42" s="232">
        <f>PERSONNEL_INPUTS!AA42</f>
        <v>0</v>
      </c>
      <c r="CN42" s="233">
        <f>IF(PERSONNEL_INPUTS!$E42=0,0,(PERSONNEL_INPUTS!$AA$43*PERSONNEL_INPUTS!$AA42)/PERSONNEL_INPUTS!$E42)</f>
        <v>0</v>
      </c>
      <c r="CO42" s="87">
        <f t="shared" si="49"/>
        <v>0</v>
      </c>
      <c r="CP42" s="94">
        <f>PERSONNEL_INPUTS!$E42*CR42</f>
        <v>0</v>
      </c>
      <c r="CQ42" s="232">
        <f>PERSONNEL_INPUTS!AB42</f>
        <v>0</v>
      </c>
      <c r="CR42" s="233">
        <f>IF(PERSONNEL_INPUTS!$E42=0,0,(PERSONNEL_INPUTS!$AB$43*PERSONNEL_INPUTS!$AB42)/PERSONNEL_INPUTS!$E42)</f>
        <v>0</v>
      </c>
      <c r="CS42" s="87">
        <f t="shared" si="50"/>
        <v>0</v>
      </c>
      <c r="CT42" s="94">
        <f>PERSONNEL_INPUTS!$E42*CV42</f>
        <v>0</v>
      </c>
      <c r="CU42" s="232">
        <f>PERSONNEL_INPUTS!AC42</f>
        <v>0</v>
      </c>
      <c r="CV42" s="233">
        <f>IF(PERSONNEL_INPUTS!$E42=0,0,(PERSONNEL_INPUTS!$AC$43*PERSONNEL_INPUTS!$AC42)/PERSONNEL_INPUTS!$E42)</f>
        <v>0</v>
      </c>
      <c r="CW42" s="87">
        <f t="shared" si="51"/>
        <v>0</v>
      </c>
      <c r="CX42" s="94">
        <f>PERSONNEL_INPUTS!$E42*CZ42</f>
        <v>0</v>
      </c>
      <c r="CY42" s="232">
        <f>PERSONNEL_INPUTS!AD42</f>
        <v>0</v>
      </c>
      <c r="CZ42" s="233">
        <f>IF(PERSONNEL_INPUTS!$E42=0,0,(PERSONNEL_INPUTS!$AD$43*PERSONNEL_INPUTS!$AD42)/PERSONNEL_INPUTS!$E42)</f>
        <v>0</v>
      </c>
      <c r="DA42" s="87">
        <f t="shared" si="52"/>
        <v>0</v>
      </c>
      <c r="DB42" s="94">
        <f>PERSONNEL_INPUTS!$E42*DD42</f>
        <v>0</v>
      </c>
      <c r="DC42" s="232">
        <f>PERSONNEL_INPUTS!AE42</f>
        <v>0</v>
      </c>
      <c r="DD42" s="233">
        <f>IF(PERSONNEL_INPUTS!$E42=0,0,(PERSONNEL_INPUTS!$AE$43*PERSONNEL_INPUTS!$AE42)/PERSONNEL_INPUTS!$E42)</f>
        <v>0</v>
      </c>
      <c r="DE42" s="87">
        <f t="shared" si="53"/>
        <v>0</v>
      </c>
      <c r="DF42" s="94">
        <f>PERSONNEL_INPUTS!$E42*DH42</f>
        <v>0</v>
      </c>
      <c r="DG42" s="232">
        <f>PERSONNEL_INPUTS!AF42</f>
        <v>0</v>
      </c>
      <c r="DH42" s="233">
        <f>IF(PERSONNEL_INPUTS!$E42=0,0,(PERSONNEL_INPUTS!$AF$43*PERSONNEL_INPUTS!$AF42)/PERSONNEL_INPUTS!$E42)</f>
        <v>0</v>
      </c>
      <c r="DI42" s="87">
        <f t="shared" si="54"/>
        <v>0</v>
      </c>
      <c r="DJ42" s="227">
        <f>IF(PERSONNEL_INPUTS!$E42=0,0,(PERSONNEL_INPUTS!$AF$43*PERSONNEL_INPUTS!$AG42)/PERSONNEL_INPUTS!$E42)</f>
        <v>0</v>
      </c>
      <c r="DK42" s="87">
        <f t="shared" si="28"/>
        <v>0</v>
      </c>
      <c r="DL42" s="95"/>
    </row>
    <row r="43" spans="1:116" s="6" customFormat="1" ht="37.5" x14ac:dyDescent="0.3">
      <c r="A43" s="234" t="s">
        <v>180</v>
      </c>
      <c r="B43" s="3"/>
      <c r="C43" s="3"/>
      <c r="D43" s="3"/>
      <c r="E43" s="3"/>
      <c r="F43" s="3"/>
      <c r="G43" s="3" t="s">
        <v>181</v>
      </c>
      <c r="H43" s="3"/>
      <c r="I43" s="3"/>
      <c r="J43" s="3"/>
      <c r="K43" s="3"/>
      <c r="L43" s="1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14"/>
    </row>
    <row r="44" spans="1:116" s="6" customFormat="1" ht="18" x14ac:dyDescent="0.25">
      <c r="A44" s="15" t="s">
        <v>182</v>
      </c>
      <c r="B44" s="16">
        <f>SUM(B6:B42)</f>
        <v>0</v>
      </c>
      <c r="C44" s="65">
        <f>SUM(C6:C42)</f>
        <v>0</v>
      </c>
      <c r="D44" s="17"/>
      <c r="E44" s="15"/>
      <c r="F44" s="65">
        <f>SUM(F6:F42)</f>
        <v>0</v>
      </c>
      <c r="G44" s="17"/>
      <c r="H44" s="17"/>
      <c r="I44" s="17"/>
      <c r="J44" s="17">
        <f>SUM(J6:J42)</f>
        <v>0</v>
      </c>
      <c r="K44" s="17"/>
      <c r="L44" s="16"/>
      <c r="M44" s="17">
        <f>SUM(M6:M42)</f>
        <v>0</v>
      </c>
      <c r="N44" s="17"/>
      <c r="O44" s="17"/>
      <c r="P44" s="17"/>
      <c r="Q44" s="17">
        <f>SUM(Q6:Q42)</f>
        <v>0</v>
      </c>
      <c r="R44" s="17"/>
      <c r="S44" s="17"/>
      <c r="T44" s="17"/>
      <c r="U44" s="17">
        <f>SUM(U6:U42)</f>
        <v>0</v>
      </c>
      <c r="V44" s="17"/>
      <c r="W44" s="17"/>
      <c r="X44" s="17"/>
      <c r="Y44" s="17">
        <f>SUM(Y6:Y42)</f>
        <v>0</v>
      </c>
      <c r="Z44" s="17"/>
      <c r="AA44" s="17"/>
      <c r="AB44" s="17"/>
      <c r="AC44" s="17">
        <f>SUM(AC6:AC42)</f>
        <v>0</v>
      </c>
      <c r="AD44" s="17"/>
      <c r="AE44" s="17"/>
      <c r="AF44" s="17"/>
      <c r="AG44" s="17">
        <f>SUM(AG6:AG42)</f>
        <v>0</v>
      </c>
      <c r="AH44" s="17"/>
      <c r="AI44" s="17"/>
      <c r="AJ44" s="17"/>
      <c r="AK44" s="17">
        <f>SUM(AK6:AK42)</f>
        <v>0</v>
      </c>
      <c r="AL44" s="17"/>
      <c r="AM44" s="17"/>
      <c r="AN44" s="17"/>
      <c r="AO44" s="17">
        <f>SUM(AO6:AO42)</f>
        <v>0</v>
      </c>
      <c r="AP44" s="17"/>
      <c r="AQ44" s="17"/>
      <c r="AR44" s="17"/>
      <c r="AS44" s="17">
        <f>SUM(AS6:AS42)</f>
        <v>0</v>
      </c>
      <c r="AT44" s="17"/>
      <c r="AU44" s="17"/>
      <c r="AV44" s="17"/>
      <c r="AW44" s="17">
        <f>SUM(AW6:AW42)</f>
        <v>0</v>
      </c>
      <c r="AX44" s="17"/>
      <c r="AY44" s="17"/>
      <c r="AZ44" s="17"/>
      <c r="BA44" s="17">
        <f>SUM(BA6:BA42)</f>
        <v>0</v>
      </c>
      <c r="BB44" s="17"/>
      <c r="BC44" s="17"/>
      <c r="BD44" s="17"/>
      <c r="BE44" s="17">
        <f>SUM(BE6:BE42)</f>
        <v>0</v>
      </c>
      <c r="BF44" s="17"/>
      <c r="BG44" s="17"/>
      <c r="BH44" s="17"/>
      <c r="BI44" s="17">
        <f>SUM(BI6:BI42)</f>
        <v>0</v>
      </c>
      <c r="BJ44" s="17"/>
      <c r="BK44" s="17"/>
      <c r="BL44" s="17"/>
      <c r="BM44" s="17">
        <f>SUM(BM6:BM42)</f>
        <v>0</v>
      </c>
      <c r="BN44" s="17"/>
      <c r="BO44" s="17"/>
      <c r="BP44" s="17"/>
      <c r="BQ44" s="17">
        <f>SUM(BQ6:BQ42)</f>
        <v>0</v>
      </c>
      <c r="BR44" s="17"/>
      <c r="BS44" s="17"/>
      <c r="BT44" s="17"/>
      <c r="BU44" s="17">
        <f>SUM(BU6:BU42)</f>
        <v>0</v>
      </c>
      <c r="BV44" s="17"/>
      <c r="BW44" s="17"/>
      <c r="BX44" s="17"/>
      <c r="BY44" s="17">
        <f>SUM(BY6:BY42)</f>
        <v>0</v>
      </c>
      <c r="BZ44" s="17"/>
      <c r="CA44" s="17"/>
      <c r="CB44" s="17"/>
      <c r="CC44" s="17">
        <f>SUM(CC6:CC42)</f>
        <v>0</v>
      </c>
      <c r="CD44" s="17"/>
      <c r="CE44" s="17"/>
      <c r="CF44" s="17"/>
      <c r="CG44" s="17">
        <f>SUM(CG6:CG42)</f>
        <v>0</v>
      </c>
      <c r="CH44" s="17"/>
      <c r="CI44" s="17"/>
      <c r="CJ44" s="17"/>
      <c r="CK44" s="17">
        <f>SUM(CK6:CK42)</f>
        <v>0</v>
      </c>
      <c r="CL44" s="17"/>
      <c r="CM44" s="17"/>
      <c r="CN44" s="17"/>
      <c r="CO44" s="17">
        <f>SUM(CO6:CO42)</f>
        <v>0</v>
      </c>
      <c r="CP44" s="17"/>
      <c r="CQ44" s="17"/>
      <c r="CR44" s="17"/>
      <c r="CS44" s="17">
        <f>SUM(CS6:CS42)</f>
        <v>0</v>
      </c>
      <c r="CT44" s="17"/>
      <c r="CU44" s="17"/>
      <c r="CV44" s="17"/>
      <c r="CW44" s="17">
        <f>SUM(CW6:CW42)</f>
        <v>0</v>
      </c>
      <c r="CX44" s="17"/>
      <c r="CY44" s="17"/>
      <c r="CZ44" s="17"/>
      <c r="DA44" s="17">
        <f>SUM(DA6:DA42)</f>
        <v>0</v>
      </c>
      <c r="DB44" s="17"/>
      <c r="DC44" s="17"/>
      <c r="DD44" s="17"/>
      <c r="DE44" s="17">
        <f>SUM(DE6:DE42)</f>
        <v>0</v>
      </c>
      <c r="DF44" s="17"/>
      <c r="DG44" s="17"/>
      <c r="DH44" s="17"/>
      <c r="DI44" s="17">
        <f>SUM(DI6:DI42)</f>
        <v>0</v>
      </c>
      <c r="DJ44" s="17"/>
      <c r="DK44" s="17">
        <f>SUM(DK6:DK42)</f>
        <v>0</v>
      </c>
      <c r="DL44" s="18"/>
    </row>
    <row r="45" spans="1:116" s="6" customFormat="1" ht="18" x14ac:dyDescent="0.25">
      <c r="A45" s="15" t="s">
        <v>183</v>
      </c>
      <c r="B45" s="15"/>
      <c r="C45" s="15"/>
      <c r="D45" s="15"/>
      <c r="E45" s="15"/>
      <c r="F45" s="19">
        <f>SUM(H45:DK45)</f>
        <v>0</v>
      </c>
      <c r="G45" s="19"/>
      <c r="H45" s="19"/>
      <c r="I45" s="19"/>
      <c r="J45" s="19">
        <f>IF($F$44=0,0,J44/$F$44)</f>
        <v>0</v>
      </c>
      <c r="K45" s="19"/>
      <c r="L45" s="16"/>
      <c r="M45" s="19">
        <f>IF($F$44=0,0,M44/$F$44)</f>
        <v>0</v>
      </c>
      <c r="N45" s="19"/>
      <c r="O45" s="19"/>
      <c r="P45" s="19"/>
      <c r="Q45" s="19">
        <f>IF($F$44=0,0,Q44/$F$44)</f>
        <v>0</v>
      </c>
      <c r="R45" s="19"/>
      <c r="S45" s="19"/>
      <c r="T45" s="19"/>
      <c r="U45" s="19">
        <f>IF($F$44=0,0,U44/$F$44)</f>
        <v>0</v>
      </c>
      <c r="V45" s="19"/>
      <c r="W45" s="19"/>
      <c r="X45" s="19"/>
      <c r="Y45" s="19">
        <f>IF($F$44=0,0,Y44/$F$44)</f>
        <v>0</v>
      </c>
      <c r="Z45" s="19"/>
      <c r="AA45" s="19"/>
      <c r="AB45" s="19"/>
      <c r="AC45" s="19">
        <f>IF($F$44=0,0,AC44/$F$44)</f>
        <v>0</v>
      </c>
      <c r="AD45" s="19"/>
      <c r="AE45" s="19"/>
      <c r="AF45" s="19"/>
      <c r="AG45" s="19">
        <f>IF($F$44=0,0,AG44/$F$44)</f>
        <v>0</v>
      </c>
      <c r="AH45" s="19"/>
      <c r="AI45" s="19"/>
      <c r="AJ45" s="19"/>
      <c r="AK45" s="19">
        <f>IF($F$44=0,0,AK44/$F$44)</f>
        <v>0</v>
      </c>
      <c r="AL45" s="19"/>
      <c r="AM45" s="19"/>
      <c r="AN45" s="19"/>
      <c r="AO45" s="19">
        <f>IF($F$44=0,0,AO44/$F$44)</f>
        <v>0</v>
      </c>
      <c r="AP45" s="19"/>
      <c r="AQ45" s="19"/>
      <c r="AR45" s="19"/>
      <c r="AS45" s="19">
        <f>IF($F$44=0,0,AS44/$F$44)</f>
        <v>0</v>
      </c>
      <c r="AT45" s="19"/>
      <c r="AU45" s="19"/>
      <c r="AV45" s="19"/>
      <c r="AW45" s="19">
        <f>IF($F$44=0,0,AW44/$F$44)</f>
        <v>0</v>
      </c>
      <c r="AX45" s="19"/>
      <c r="AY45" s="19"/>
      <c r="AZ45" s="19"/>
      <c r="BA45" s="19">
        <f>IF($F$44=0,0,BA44/$F$44)</f>
        <v>0</v>
      </c>
      <c r="BB45" s="19"/>
      <c r="BC45" s="19"/>
      <c r="BD45" s="19"/>
      <c r="BE45" s="19">
        <f>IF($F$44=0,0,BE44/$F$44)</f>
        <v>0</v>
      </c>
      <c r="BF45" s="19"/>
      <c r="BG45" s="19"/>
      <c r="BH45" s="19"/>
      <c r="BI45" s="19">
        <f>IF($F$44=0,0,BI44/$F$44)</f>
        <v>0</v>
      </c>
      <c r="BJ45" s="19"/>
      <c r="BK45" s="19"/>
      <c r="BL45" s="19"/>
      <c r="BM45" s="19">
        <f>IF($F$44=0,0,BM44/$F$44)</f>
        <v>0</v>
      </c>
      <c r="BN45" s="19"/>
      <c r="BO45" s="19"/>
      <c r="BP45" s="19"/>
      <c r="BQ45" s="19">
        <f>IF($F$44=0,0,BQ44/$F$44)</f>
        <v>0</v>
      </c>
      <c r="BR45" s="19"/>
      <c r="BS45" s="19"/>
      <c r="BT45" s="19"/>
      <c r="BU45" s="19">
        <f>IF($F$44=0,0,BU44/$F$44)</f>
        <v>0</v>
      </c>
      <c r="BV45" s="19"/>
      <c r="BW45" s="19"/>
      <c r="BX45" s="19"/>
      <c r="BY45" s="19">
        <f>IF($F$44=0,0,BY44/$F$44)</f>
        <v>0</v>
      </c>
      <c r="BZ45" s="19"/>
      <c r="CA45" s="19"/>
      <c r="CB45" s="19"/>
      <c r="CC45" s="19">
        <f>IF($F$44=0,0,CC44/$F$44)</f>
        <v>0</v>
      </c>
      <c r="CD45" s="19"/>
      <c r="CE45" s="19"/>
      <c r="CF45" s="19"/>
      <c r="CG45" s="19">
        <f>IF($F$44=0,0,CG44/$F$44)</f>
        <v>0</v>
      </c>
      <c r="CH45" s="19"/>
      <c r="CI45" s="19"/>
      <c r="CJ45" s="19"/>
      <c r="CK45" s="19">
        <f>IF($F$44=0,0,CK44/$F$44)</f>
        <v>0</v>
      </c>
      <c r="CL45" s="19"/>
      <c r="CM45" s="19"/>
      <c r="CN45" s="19"/>
      <c r="CO45" s="19">
        <f>IF($F$44=0,0,CO44/$F$44)</f>
        <v>0</v>
      </c>
      <c r="CP45" s="19"/>
      <c r="CQ45" s="19"/>
      <c r="CR45" s="19"/>
      <c r="CS45" s="19">
        <f>IF($F$44=0,0,CS44/$F$44)</f>
        <v>0</v>
      </c>
      <c r="CT45" s="19"/>
      <c r="CU45" s="19"/>
      <c r="CV45" s="19"/>
      <c r="CW45" s="19">
        <f>IF($F$44=0,0,CW44/$F$44)</f>
        <v>0</v>
      </c>
      <c r="CX45" s="19"/>
      <c r="CY45" s="19"/>
      <c r="CZ45" s="19"/>
      <c r="DA45" s="19">
        <f>IF($F$44=0,0,DA44/$F$44)</f>
        <v>0</v>
      </c>
      <c r="DB45" s="19"/>
      <c r="DC45" s="19"/>
      <c r="DD45" s="19"/>
      <c r="DE45" s="19">
        <f>IF($F$44=0,0,DE44/$F$44)</f>
        <v>0</v>
      </c>
      <c r="DF45" s="19"/>
      <c r="DG45" s="19"/>
      <c r="DH45" s="19"/>
      <c r="DI45" s="19">
        <f>IF($F$44=0,0,DI44/$F$44)</f>
        <v>0</v>
      </c>
      <c r="DJ45" s="19"/>
      <c r="DK45" s="19">
        <f>IF($F$44=0,0,DK44/$F$44)</f>
        <v>0</v>
      </c>
      <c r="DL45" s="5"/>
    </row>
    <row r="46" spans="1:116" s="6" customFormat="1" ht="18" x14ac:dyDescent="0.25">
      <c r="A46" s="15" t="s">
        <v>184</v>
      </c>
      <c r="B46" s="15"/>
      <c r="C46" s="15"/>
      <c r="D46" s="15"/>
      <c r="E46" s="15"/>
      <c r="F46" s="20"/>
      <c r="G46" s="16">
        <f>SUM(G6:G42)</f>
        <v>0</v>
      </c>
      <c r="H46" s="16"/>
      <c r="I46" s="16">
        <f>SUM(I6:I42)</f>
        <v>0</v>
      </c>
      <c r="J46" s="8"/>
      <c r="K46" s="16"/>
      <c r="L46" s="16">
        <f>SUM(L6:L42)</f>
        <v>0</v>
      </c>
      <c r="M46" s="8"/>
      <c r="N46" s="8"/>
      <c r="O46" s="16">
        <f>(SUM(N6:N42))</f>
        <v>0</v>
      </c>
      <c r="P46" s="16"/>
      <c r="R46" s="8"/>
      <c r="S46" s="16">
        <f>(SUM(R6:R42))</f>
        <v>0</v>
      </c>
      <c r="T46" s="16"/>
      <c r="U46" s="8"/>
      <c r="V46" s="8"/>
      <c r="W46" s="16">
        <f>(SUM(V6:V42))</f>
        <v>0</v>
      </c>
      <c r="X46" s="16"/>
      <c r="Y46" s="8"/>
      <c r="Z46" s="8"/>
      <c r="AA46" s="16">
        <f>(SUM(Z6:Z42))</f>
        <v>0</v>
      </c>
      <c r="AB46" s="16"/>
      <c r="AC46" s="8"/>
      <c r="AD46" s="8"/>
      <c r="AE46" s="16">
        <f>(SUM(AD6:AD42))</f>
        <v>0</v>
      </c>
      <c r="AF46" s="8"/>
      <c r="AG46" s="8"/>
      <c r="AH46" s="8"/>
      <c r="AI46" s="16">
        <f>(SUM(AH6:AH42))</f>
        <v>0</v>
      </c>
      <c r="AJ46" s="8"/>
      <c r="AK46" s="8"/>
      <c r="AL46" s="8"/>
      <c r="AM46" s="16">
        <f>(SUM(AL6:AL42))</f>
        <v>0</v>
      </c>
      <c r="AN46" s="8"/>
      <c r="AO46" s="8"/>
      <c r="AP46" s="8"/>
      <c r="AQ46" s="16">
        <f>(SUM(AP6:AP42))</f>
        <v>0</v>
      </c>
      <c r="AR46" s="8"/>
      <c r="AS46" s="8"/>
      <c r="AT46" s="8"/>
      <c r="AU46" s="16">
        <f>(SUM(AT6:AT42))</f>
        <v>0</v>
      </c>
      <c r="AV46" s="8"/>
      <c r="AW46" s="8"/>
      <c r="AX46" s="8"/>
      <c r="AY46" s="16">
        <f>(SUM(AX6:AX42))</f>
        <v>0</v>
      </c>
      <c r="AZ46" s="8"/>
      <c r="BA46" s="8"/>
      <c r="BB46" s="8"/>
      <c r="BC46" s="16">
        <f>(SUM(BB6:BB42))</f>
        <v>0</v>
      </c>
      <c r="BD46" s="8"/>
      <c r="BE46" s="8"/>
      <c r="BF46" s="8"/>
      <c r="BG46" s="16">
        <f>(SUM(BF6:BF42))</f>
        <v>0</v>
      </c>
      <c r="BH46" s="8"/>
      <c r="BI46" s="8"/>
      <c r="BJ46" s="8"/>
      <c r="BK46" s="16">
        <f>(SUM(BJ6:BJ42))</f>
        <v>0</v>
      </c>
      <c r="BL46" s="8"/>
      <c r="BM46" s="8"/>
      <c r="BN46" s="8"/>
      <c r="BO46" s="16">
        <f>(SUM(BN6:BN42))</f>
        <v>0</v>
      </c>
      <c r="BP46" s="8"/>
      <c r="BQ46" s="8"/>
      <c r="BR46" s="8"/>
      <c r="BS46" s="16">
        <f>(SUM(BR6:BR42))</f>
        <v>0</v>
      </c>
      <c r="BT46" s="8"/>
      <c r="BU46" s="8"/>
      <c r="BV46" s="8"/>
      <c r="BW46" s="16">
        <f>(SUM(BV6:BV42))</f>
        <v>0</v>
      </c>
      <c r="BX46" s="8"/>
      <c r="BY46" s="8"/>
      <c r="BZ46" s="8"/>
      <c r="CA46" s="16">
        <f>(SUM(BZ6:BZ42))</f>
        <v>0</v>
      </c>
      <c r="CB46" s="8"/>
      <c r="CC46" s="8"/>
      <c r="CD46" s="8"/>
      <c r="CE46" s="16">
        <f>(SUM(CD6:CD42))</f>
        <v>0</v>
      </c>
      <c r="CF46" s="8"/>
      <c r="CG46" s="8"/>
      <c r="CH46" s="8"/>
      <c r="CI46" s="16">
        <f>(SUM(CH6:CH42))</f>
        <v>0</v>
      </c>
      <c r="CJ46" s="8"/>
      <c r="CK46" s="8"/>
      <c r="CL46" s="8"/>
      <c r="CM46" s="16">
        <f>(SUM(CL6:CL42))</f>
        <v>0</v>
      </c>
      <c r="CN46" s="8"/>
      <c r="CO46" s="8"/>
      <c r="CP46" s="8"/>
      <c r="CQ46" s="16">
        <f>(SUM(CP6:CP42))</f>
        <v>0</v>
      </c>
      <c r="CR46" s="8"/>
      <c r="CS46" s="8"/>
      <c r="CT46" s="8"/>
      <c r="CU46" s="16">
        <f>(SUM(CT6:CT42))</f>
        <v>0</v>
      </c>
      <c r="CV46" s="8"/>
      <c r="CW46" s="8"/>
      <c r="CX46" s="8"/>
      <c r="CY46" s="16">
        <f>(SUM(CX6:CX42))</f>
        <v>0</v>
      </c>
      <c r="CZ46" s="8"/>
      <c r="DA46" s="8"/>
      <c r="DB46" s="8"/>
      <c r="DC46" s="16">
        <f>(SUM(DB6:DB42))</f>
        <v>0</v>
      </c>
      <c r="DD46" s="8"/>
      <c r="DE46" s="8"/>
      <c r="DF46" s="8"/>
      <c r="DG46" s="16">
        <f>(SUM(DF6:DF42))</f>
        <v>0</v>
      </c>
      <c r="DH46" s="8"/>
      <c r="DI46" s="8"/>
      <c r="DJ46" s="21"/>
      <c r="DK46" s="8"/>
      <c r="DL46" s="22"/>
    </row>
    <row r="47" spans="1:116" s="6" customFormat="1" ht="19.5" customHeight="1" x14ac:dyDescent="0.25">
      <c r="A47" s="15" t="s">
        <v>79</v>
      </c>
      <c r="B47" s="15"/>
      <c r="C47" s="15"/>
      <c r="D47" s="15"/>
      <c r="E47" s="15"/>
      <c r="F47" s="19"/>
      <c r="G47" s="23"/>
      <c r="H47" s="23"/>
      <c r="I47" s="23"/>
      <c r="J47" s="23"/>
      <c r="K47" s="23"/>
      <c r="L47" s="23"/>
      <c r="M47" s="23"/>
      <c r="N47" s="23"/>
      <c r="O47" s="23">
        <v>1</v>
      </c>
      <c r="P47" s="23"/>
      <c r="Q47" s="23"/>
      <c r="R47" s="23"/>
      <c r="S47" s="23">
        <v>1</v>
      </c>
      <c r="T47" s="23"/>
      <c r="U47" s="23"/>
      <c r="V47" s="23"/>
      <c r="W47" s="23">
        <v>1</v>
      </c>
      <c r="X47" s="23"/>
      <c r="Y47" s="23"/>
      <c r="Z47" s="23"/>
      <c r="AA47" s="23">
        <v>1</v>
      </c>
      <c r="AB47" s="23"/>
      <c r="AC47" s="23"/>
      <c r="AD47" s="23"/>
      <c r="AE47" s="23">
        <v>1</v>
      </c>
      <c r="AF47" s="23"/>
      <c r="AG47" s="23"/>
      <c r="AH47" s="23"/>
      <c r="AI47" s="23">
        <v>1</v>
      </c>
      <c r="AJ47" s="23"/>
      <c r="AK47" s="23"/>
      <c r="AL47" s="23"/>
      <c r="AM47" s="23">
        <v>1</v>
      </c>
      <c r="AN47" s="23"/>
      <c r="AO47" s="23"/>
      <c r="AP47" s="23"/>
      <c r="AQ47" s="23">
        <v>1</v>
      </c>
      <c r="AR47" s="23"/>
      <c r="AS47" s="23"/>
      <c r="AT47" s="23"/>
      <c r="AU47" s="23">
        <v>1</v>
      </c>
      <c r="AV47" s="23"/>
      <c r="AW47" s="23"/>
      <c r="AX47" s="23"/>
      <c r="AY47" s="23">
        <v>1</v>
      </c>
      <c r="AZ47" s="23"/>
      <c r="BA47" s="23"/>
      <c r="BB47" s="23"/>
      <c r="BC47" s="23">
        <v>1</v>
      </c>
      <c r="BD47" s="23"/>
      <c r="BE47" s="23"/>
      <c r="BF47" s="23"/>
      <c r="BG47" s="23">
        <v>1</v>
      </c>
      <c r="BH47" s="23"/>
      <c r="BI47" s="23"/>
      <c r="BJ47" s="23"/>
      <c r="BK47" s="23">
        <v>1</v>
      </c>
      <c r="BL47" s="23"/>
      <c r="BM47" s="23"/>
      <c r="BN47" s="23"/>
      <c r="BO47" s="23">
        <v>1</v>
      </c>
      <c r="BP47" s="23"/>
      <c r="BQ47" s="23"/>
      <c r="BR47" s="23"/>
      <c r="BS47" s="23">
        <v>1</v>
      </c>
      <c r="BT47" s="23"/>
      <c r="BU47" s="23"/>
      <c r="BV47" s="23"/>
      <c r="BW47" s="23">
        <v>1</v>
      </c>
      <c r="BX47" s="23"/>
      <c r="BY47" s="23"/>
      <c r="BZ47" s="23"/>
      <c r="CA47" s="23">
        <v>1</v>
      </c>
      <c r="CB47" s="23"/>
      <c r="CC47" s="23"/>
      <c r="CD47" s="23"/>
      <c r="CE47" s="23">
        <v>1</v>
      </c>
      <c r="CF47" s="23"/>
      <c r="CG47" s="23"/>
      <c r="CH47" s="23"/>
      <c r="CI47" s="23">
        <v>1</v>
      </c>
      <c r="CJ47" s="23"/>
      <c r="CK47" s="23"/>
      <c r="CL47" s="23"/>
      <c r="CM47" s="23">
        <v>1</v>
      </c>
      <c r="CN47" s="23"/>
      <c r="CO47" s="23"/>
      <c r="CP47" s="23"/>
      <c r="CQ47" s="23">
        <v>1</v>
      </c>
      <c r="CR47" s="23"/>
      <c r="CS47" s="23"/>
      <c r="CT47" s="23"/>
      <c r="CU47" s="23">
        <v>1</v>
      </c>
      <c r="CV47" s="23"/>
      <c r="CW47" s="23"/>
      <c r="CX47" s="23"/>
      <c r="CY47" s="23">
        <v>1</v>
      </c>
      <c r="CZ47" s="23"/>
      <c r="DA47" s="23"/>
      <c r="DB47" s="23"/>
      <c r="DC47" s="23">
        <v>1</v>
      </c>
      <c r="DD47" s="23"/>
      <c r="DE47" s="23"/>
      <c r="DF47" s="23"/>
      <c r="DG47" s="23">
        <v>1</v>
      </c>
      <c r="DH47" s="23"/>
      <c r="DI47" s="23"/>
      <c r="DJ47" s="23"/>
      <c r="DK47" s="23"/>
      <c r="DL47" s="24"/>
    </row>
    <row r="48" spans="1:116" s="6" customFormat="1" ht="18" x14ac:dyDescent="0.25">
      <c r="A48" s="15"/>
      <c r="B48" s="15"/>
      <c r="C48" s="15"/>
      <c r="D48" s="15"/>
      <c r="E48" s="15"/>
      <c r="F48" s="23"/>
      <c r="G48" s="23"/>
      <c r="H48" s="23"/>
      <c r="I48" s="25"/>
      <c r="J48" s="23"/>
      <c r="K48" s="23"/>
      <c r="L48" s="25"/>
      <c r="M48" s="23"/>
      <c r="N48" s="23"/>
      <c r="O48" s="26"/>
      <c r="P48" s="27"/>
      <c r="Q48" s="27"/>
      <c r="R48" s="23"/>
      <c r="S48" s="26"/>
      <c r="T48" s="27"/>
      <c r="U48" s="27"/>
      <c r="V48" s="27"/>
      <c r="W48" s="26"/>
      <c r="X48" s="27"/>
      <c r="Y48" s="27"/>
      <c r="Z48" s="27"/>
      <c r="AA48" s="26"/>
      <c r="AB48" s="27"/>
      <c r="AC48" s="27"/>
      <c r="AD48" s="27"/>
      <c r="AE48" s="26"/>
      <c r="AF48" s="27"/>
      <c r="AG48" s="27"/>
      <c r="AH48" s="27"/>
      <c r="AI48" s="26"/>
      <c r="AJ48" s="27"/>
      <c r="AK48" s="27"/>
      <c r="AL48" s="27"/>
      <c r="AM48" s="26"/>
      <c r="AN48" s="27"/>
      <c r="AO48" s="27"/>
      <c r="AP48" s="27"/>
      <c r="AQ48" s="26"/>
      <c r="AR48" s="27"/>
      <c r="AS48" s="27"/>
      <c r="AT48" s="27"/>
      <c r="AU48" s="26"/>
      <c r="AV48" s="27"/>
      <c r="AW48" s="27"/>
      <c r="AX48" s="27"/>
      <c r="AY48" s="26"/>
      <c r="AZ48" s="27"/>
      <c r="BA48" s="27"/>
      <c r="BB48" s="27"/>
      <c r="BC48" s="26"/>
      <c r="BD48" s="27"/>
      <c r="BE48" s="27"/>
      <c r="BF48" s="27"/>
      <c r="BG48" s="26"/>
      <c r="BH48" s="27"/>
      <c r="BI48" s="27"/>
      <c r="BJ48" s="27"/>
      <c r="BK48" s="26"/>
      <c r="BL48" s="27"/>
      <c r="BM48" s="27"/>
      <c r="BN48" s="27"/>
      <c r="BO48" s="26"/>
      <c r="BP48" s="27"/>
      <c r="BQ48" s="27"/>
      <c r="BR48" s="27"/>
      <c r="BS48" s="26"/>
      <c r="BT48" s="27"/>
      <c r="BU48" s="27"/>
      <c r="BV48" s="27"/>
      <c r="BW48" s="26"/>
      <c r="BX48" s="27"/>
      <c r="BY48" s="27"/>
      <c r="BZ48" s="27"/>
      <c r="CA48" s="26"/>
      <c r="CB48" s="27"/>
      <c r="CC48" s="27"/>
      <c r="CD48" s="27"/>
      <c r="CE48" s="26"/>
      <c r="CF48" s="27"/>
      <c r="CG48" s="27"/>
      <c r="CH48" s="27"/>
      <c r="CI48" s="26"/>
      <c r="CJ48" s="27"/>
      <c r="CK48" s="27"/>
      <c r="CL48" s="27"/>
      <c r="CM48" s="26"/>
      <c r="CN48" s="27"/>
      <c r="CO48" s="27"/>
      <c r="CP48" s="27"/>
      <c r="CQ48" s="26"/>
      <c r="CR48" s="27"/>
      <c r="CS48" s="27"/>
      <c r="CT48" s="27"/>
      <c r="CU48" s="26"/>
      <c r="CV48" s="27"/>
      <c r="CW48" s="27"/>
      <c r="CX48" s="27"/>
      <c r="CY48" s="26"/>
      <c r="CZ48" s="27"/>
      <c r="DA48" s="27"/>
      <c r="DB48" s="27"/>
      <c r="DC48" s="26"/>
      <c r="DD48" s="27"/>
      <c r="DE48" s="27"/>
      <c r="DF48" s="27"/>
      <c r="DG48" s="26"/>
      <c r="DH48" s="27"/>
      <c r="DI48" s="27"/>
      <c r="DJ48" s="27"/>
      <c r="DK48" s="27"/>
      <c r="DL48" s="5"/>
    </row>
    <row r="49" spans="1:116" ht="18" x14ac:dyDescent="0.25">
      <c r="A49" s="15" t="s">
        <v>185</v>
      </c>
      <c r="B49" s="15"/>
      <c r="C49" s="15"/>
      <c r="D49" s="15"/>
      <c r="E49" s="15"/>
      <c r="G49" s="19">
        <f>SUM(H49:DK49)</f>
        <v>1</v>
      </c>
      <c r="H49" s="8"/>
      <c r="I49" s="19">
        <f>IF($G$46=0,0,I46/$G$46)</f>
        <v>0</v>
      </c>
      <c r="J49" s="8"/>
      <c r="K49" s="8"/>
      <c r="L49" s="19">
        <f>IF($G$46=0,0,L46/$G$46)</f>
        <v>0</v>
      </c>
      <c r="M49" s="8"/>
      <c r="N49" s="8"/>
      <c r="O49" s="19">
        <f>IF($G$46=0,0,O46/$G$46)</f>
        <v>0</v>
      </c>
      <c r="P49" s="8"/>
      <c r="Q49" s="8"/>
      <c r="R49" s="8"/>
      <c r="S49" s="19">
        <f>IF($G$46=0,0,S46/$G$46)</f>
        <v>0</v>
      </c>
      <c r="T49" s="8"/>
      <c r="U49" s="8"/>
      <c r="V49" s="8"/>
      <c r="W49" s="19">
        <f>IF($G$46=0,0,W46/$G$46)</f>
        <v>0</v>
      </c>
      <c r="X49" s="8"/>
      <c r="Y49" s="8"/>
      <c r="Z49" s="8"/>
      <c r="AA49" s="19">
        <f>IF($G$46=0,0,AA46/$G$46)</f>
        <v>0</v>
      </c>
      <c r="AB49" s="8"/>
      <c r="AC49" s="8"/>
      <c r="AD49" s="8"/>
      <c r="AE49" s="19">
        <f>IF($G$46=0,0,AE46/$G$46)</f>
        <v>0</v>
      </c>
      <c r="AF49" s="8"/>
      <c r="AG49" s="8"/>
      <c r="AH49" s="8"/>
      <c r="AI49" s="19">
        <f>IF($G$46=0,0,AI46/$G$46)</f>
        <v>0</v>
      </c>
      <c r="AJ49" s="8"/>
      <c r="AK49" s="8"/>
      <c r="AL49" s="8"/>
      <c r="AM49" s="19">
        <f>IF($G$46=0,0,AM46/$G$46)</f>
        <v>0</v>
      </c>
      <c r="AN49" s="8"/>
      <c r="AO49" s="8"/>
      <c r="AP49" s="8"/>
      <c r="AQ49" s="19">
        <f>IF($G$46=0,0,AQ46/$G$46)</f>
        <v>0</v>
      </c>
      <c r="AR49" s="8"/>
      <c r="AS49" s="8"/>
      <c r="AT49" s="8"/>
      <c r="AU49" s="19">
        <f>IF($G$46=0,0,AU46/$G$46)</f>
        <v>0</v>
      </c>
      <c r="AV49" s="8"/>
      <c r="AW49" s="8"/>
      <c r="AX49" s="8"/>
      <c r="AY49" s="19">
        <f>IF($G$46=0,0,AY46/$G$46)</f>
        <v>0</v>
      </c>
      <c r="AZ49" s="8"/>
      <c r="BA49" s="8"/>
      <c r="BB49" s="8"/>
      <c r="BC49" s="19">
        <f>IF($G$46=0,0,BC46/$G$46)</f>
        <v>0</v>
      </c>
      <c r="BD49" s="8"/>
      <c r="BE49" s="8"/>
      <c r="BF49" s="8"/>
      <c r="BG49" s="19">
        <f>IF($G$46=0,0,BG46/$G$46)</f>
        <v>0</v>
      </c>
      <c r="BH49" s="8"/>
      <c r="BI49" s="8"/>
      <c r="BJ49" s="8"/>
      <c r="BK49" s="19">
        <f>IF($G$46=0,0,BK46/$G$46)</f>
        <v>0</v>
      </c>
      <c r="BL49" s="8"/>
      <c r="BM49" s="8"/>
      <c r="BN49" s="8"/>
      <c r="BO49" s="19">
        <f>IF($G$46=0,0,BO46/$G$46)</f>
        <v>0</v>
      </c>
      <c r="BP49" s="8"/>
      <c r="BQ49" s="8"/>
      <c r="BR49" s="8"/>
      <c r="BS49" s="19">
        <f>IF($G$46=0,0,BS46/$G$46)</f>
        <v>0</v>
      </c>
      <c r="BT49" s="8"/>
      <c r="BU49" s="8"/>
      <c r="BV49" s="8"/>
      <c r="BW49" s="19">
        <f>IF($G$46=0,0,BW46/$G$46)</f>
        <v>0</v>
      </c>
      <c r="BX49" s="8"/>
      <c r="BY49" s="8"/>
      <c r="BZ49" s="8"/>
      <c r="CA49" s="19">
        <f>IF($G$46=0,0,CA46/$G$46)</f>
        <v>0</v>
      </c>
      <c r="CB49" s="8"/>
      <c r="CC49" s="8"/>
      <c r="CD49" s="8"/>
      <c r="CE49" s="19">
        <f>IF($G$46=0,0,CE46/$G$46)</f>
        <v>0</v>
      </c>
      <c r="CF49" s="8"/>
      <c r="CG49" s="8"/>
      <c r="CH49" s="8"/>
      <c r="CI49" s="19">
        <f>IF($G$46=0,0,CI46/$G$46)</f>
        <v>0</v>
      </c>
      <c r="CJ49" s="8"/>
      <c r="CK49" s="8"/>
      <c r="CL49" s="8"/>
      <c r="CM49" s="19">
        <f>IF($G$46=0,0,CM46/$G$46)</f>
        <v>0</v>
      </c>
      <c r="CN49" s="8"/>
      <c r="CO49" s="8"/>
      <c r="CP49" s="8"/>
      <c r="CQ49" s="19">
        <f>IF($G$46=0,0,CQ46/$G$46)</f>
        <v>0</v>
      </c>
      <c r="CR49" s="8"/>
      <c r="CS49" s="8"/>
      <c r="CT49" s="8"/>
      <c r="CU49" s="19">
        <f>IF($G$46=0,0,CU46/$G$46)</f>
        <v>0</v>
      </c>
      <c r="CV49" s="8"/>
      <c r="CW49" s="8"/>
      <c r="CX49" s="8"/>
      <c r="CY49" s="19">
        <f>IF($G$46=0,0,CY46/$G$46)</f>
        <v>0</v>
      </c>
      <c r="CZ49" s="8"/>
      <c r="DA49" s="8"/>
      <c r="DB49" s="8"/>
      <c r="DC49" s="19">
        <f>IF($G$46=0,0,DC46/$G$46)</f>
        <v>0</v>
      </c>
      <c r="DD49" s="8"/>
      <c r="DE49" s="8"/>
      <c r="DF49" s="8"/>
      <c r="DG49" s="19">
        <f>IF($G$46=0,0,DG46/$G$46)</f>
        <v>0</v>
      </c>
      <c r="DH49" s="8"/>
      <c r="DI49" s="8"/>
      <c r="DJ49" s="8">
        <f>1-SUM(H49:DI49)</f>
        <v>1</v>
      </c>
      <c r="DK49" s="8"/>
    </row>
    <row r="50" spans="1:116" ht="18" x14ac:dyDescent="0.25">
      <c r="A50" s="15"/>
      <c r="B50" s="15"/>
      <c r="C50" s="15"/>
      <c r="D50" s="15"/>
      <c r="E50" s="15"/>
      <c r="F50" s="8"/>
      <c r="G50" s="8"/>
      <c r="H50" s="8"/>
      <c r="I50" s="19"/>
      <c r="J50" s="8"/>
      <c r="K50" s="8"/>
      <c r="L50" s="19"/>
      <c r="M50" s="8"/>
      <c r="N50" s="8"/>
      <c r="O50" s="19"/>
      <c r="P50" s="8"/>
      <c r="Q50" s="8"/>
      <c r="R50" s="8"/>
      <c r="S50" s="19"/>
      <c r="T50" s="8"/>
      <c r="U50" s="8"/>
      <c r="V50" s="8"/>
      <c r="W50" s="19"/>
      <c r="X50" s="8"/>
      <c r="Y50" s="8"/>
      <c r="Z50" s="8"/>
      <c r="AA50" s="19"/>
      <c r="AB50" s="8"/>
      <c r="AC50" s="8"/>
      <c r="AD50" s="8"/>
      <c r="AE50" s="19"/>
      <c r="AF50" s="8"/>
      <c r="AG50" s="8"/>
      <c r="AH50" s="8"/>
      <c r="AI50" s="19"/>
      <c r="AJ50" s="8"/>
      <c r="AK50" s="8"/>
      <c r="AL50" s="8"/>
      <c r="AM50" s="19"/>
      <c r="AN50" s="8"/>
      <c r="AO50" s="8"/>
      <c r="AP50" s="8"/>
      <c r="AQ50" s="19"/>
      <c r="AR50" s="8"/>
      <c r="AS50" s="8"/>
      <c r="AT50" s="8"/>
      <c r="AU50" s="19"/>
      <c r="AV50" s="8"/>
      <c r="AW50" s="8"/>
      <c r="AX50" s="8"/>
      <c r="AY50" s="19"/>
      <c r="AZ50" s="8"/>
      <c r="BA50" s="8"/>
      <c r="BB50" s="8"/>
      <c r="BC50" s="19"/>
      <c r="BD50" s="8"/>
      <c r="BE50" s="8"/>
      <c r="BF50" s="8"/>
      <c r="BG50" s="19"/>
      <c r="BH50" s="8"/>
      <c r="BI50" s="8"/>
      <c r="BJ50" s="8"/>
      <c r="BK50" s="19"/>
      <c r="BL50" s="8"/>
      <c r="BM50" s="8"/>
      <c r="BN50" s="8"/>
      <c r="BO50" s="19"/>
      <c r="BP50" s="8"/>
      <c r="BQ50" s="8"/>
      <c r="BR50" s="8"/>
      <c r="BS50" s="19"/>
      <c r="BT50" s="8"/>
      <c r="BU50" s="8"/>
      <c r="BV50" s="8"/>
      <c r="BW50" s="19"/>
      <c r="BX50" s="8"/>
      <c r="BY50" s="8"/>
      <c r="BZ50" s="8"/>
      <c r="CA50" s="19"/>
      <c r="CB50" s="8"/>
      <c r="CC50" s="8"/>
      <c r="CD50" s="8"/>
      <c r="CE50" s="19"/>
      <c r="CF50" s="8"/>
      <c r="CG50" s="8"/>
      <c r="CH50" s="8"/>
      <c r="CI50" s="19"/>
      <c r="CJ50" s="8"/>
      <c r="CK50" s="8"/>
      <c r="CL50" s="8"/>
      <c r="CM50" s="19"/>
      <c r="CN50" s="8"/>
      <c r="CO50" s="8"/>
      <c r="CP50" s="8"/>
      <c r="CQ50" s="19"/>
      <c r="CR50" s="8"/>
      <c r="CS50" s="8"/>
      <c r="CT50" s="8"/>
      <c r="CU50" s="19"/>
      <c r="CV50" s="8"/>
      <c r="CW50" s="8"/>
      <c r="CX50" s="8"/>
      <c r="CY50" s="19"/>
      <c r="CZ50" s="8"/>
      <c r="DA50" s="8"/>
      <c r="DB50" s="8"/>
      <c r="DC50" s="19"/>
      <c r="DD50" s="8"/>
      <c r="DE50" s="8"/>
      <c r="DF50" s="8"/>
      <c r="DG50" s="19"/>
      <c r="DH50" s="8"/>
      <c r="DI50" s="8"/>
      <c r="DJ50" s="19"/>
      <c r="DK50" s="8"/>
    </row>
    <row r="51" spans="1:116" s="1" customFormat="1" ht="18" customHeight="1" x14ac:dyDescent="0.25">
      <c r="A51" s="15"/>
      <c r="B51" s="15"/>
      <c r="C51" s="15"/>
      <c r="E51" s="15"/>
      <c r="F51" s="15"/>
      <c r="G51" s="8"/>
      <c r="H51" s="8"/>
      <c r="I51" s="19"/>
      <c r="J51" s="8"/>
      <c r="K51" s="8"/>
      <c r="L51" s="19"/>
      <c r="M51" s="8"/>
      <c r="N51" s="8"/>
      <c r="O51" s="19"/>
      <c r="P51" s="8"/>
      <c r="Q51" s="8"/>
      <c r="R51" s="8"/>
      <c r="S51" s="19"/>
      <c r="T51" s="8"/>
      <c r="U51" s="8"/>
      <c r="V51" s="8"/>
      <c r="W51" s="19"/>
      <c r="X51" s="8"/>
      <c r="Y51" s="8"/>
      <c r="Z51" s="8"/>
      <c r="AA51" s="19"/>
      <c r="AB51" s="8"/>
      <c r="AC51" s="8"/>
      <c r="AD51" s="8"/>
      <c r="AE51" s="19"/>
      <c r="AF51" s="8"/>
      <c r="AG51" s="8"/>
      <c r="AH51" s="8"/>
      <c r="AI51" s="19"/>
      <c r="AJ51" s="8"/>
      <c r="AK51" s="8"/>
      <c r="AL51" s="8"/>
      <c r="AM51" s="19"/>
      <c r="AN51" s="8"/>
      <c r="AO51" s="8"/>
      <c r="AP51" s="8"/>
      <c r="AQ51" s="19"/>
      <c r="AR51" s="8"/>
      <c r="AS51" s="8"/>
      <c r="AT51" s="8"/>
      <c r="AU51" s="19"/>
      <c r="AV51" s="8"/>
      <c r="AW51" s="8"/>
      <c r="AX51" s="8"/>
      <c r="AY51" s="19"/>
      <c r="AZ51" s="8"/>
      <c r="BA51" s="8"/>
      <c r="BB51" s="8"/>
      <c r="BC51" s="19"/>
      <c r="BD51" s="8"/>
      <c r="BE51" s="8"/>
      <c r="BF51" s="8"/>
      <c r="BG51" s="19"/>
      <c r="BH51" s="8"/>
      <c r="BI51" s="8"/>
      <c r="BJ51" s="8"/>
      <c r="BK51" s="19"/>
      <c r="BL51" s="8"/>
      <c r="BM51" s="8"/>
      <c r="BN51" s="8"/>
      <c r="BO51" s="19"/>
      <c r="BP51" s="8"/>
      <c r="BQ51" s="8"/>
      <c r="BR51" s="8"/>
      <c r="BS51" s="19"/>
      <c r="BT51" s="8"/>
      <c r="BU51" s="8"/>
      <c r="BV51" s="8"/>
      <c r="BW51" s="19"/>
      <c r="BX51" s="8"/>
      <c r="BY51" s="8"/>
      <c r="BZ51" s="8"/>
      <c r="CA51" s="19"/>
      <c r="CB51" s="8"/>
      <c r="CC51" s="8"/>
      <c r="CD51" s="8"/>
      <c r="CE51" s="19"/>
      <c r="CF51" s="8"/>
      <c r="CG51" s="8"/>
      <c r="CH51" s="8"/>
      <c r="CI51" s="19"/>
      <c r="CJ51" s="8"/>
      <c r="CK51" s="8"/>
      <c r="CL51" s="8"/>
      <c r="CM51" s="19"/>
      <c r="CN51" s="8"/>
      <c r="CO51" s="8"/>
      <c r="CP51" s="8"/>
      <c r="CQ51" s="19"/>
      <c r="CR51" s="8"/>
      <c r="CS51" s="8"/>
      <c r="CT51" s="8"/>
      <c r="CU51" s="19"/>
      <c r="CV51" s="8"/>
      <c r="CW51" s="8"/>
      <c r="CX51" s="8"/>
      <c r="CY51" s="19"/>
      <c r="CZ51" s="8"/>
      <c r="DA51" s="8"/>
      <c r="DB51" s="8"/>
      <c r="DC51" s="19"/>
      <c r="DD51" s="8"/>
      <c r="DE51" s="8"/>
      <c r="DF51" s="8"/>
      <c r="DG51" s="19"/>
      <c r="DH51" s="8"/>
      <c r="DI51" s="8"/>
      <c r="DJ51" s="19"/>
      <c r="DK51" s="8"/>
      <c r="DL51" s="3"/>
    </row>
    <row r="52" spans="1:116" ht="18" x14ac:dyDescent="0.25">
      <c r="A52" s="15"/>
      <c r="B52" s="8"/>
      <c r="C52" s="15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</row>
    <row r="53" spans="1:116" ht="18" x14ac:dyDescent="0.25">
      <c r="A53" s="15"/>
      <c r="B53" s="15"/>
      <c r="C53" s="15"/>
      <c r="D53" s="15"/>
      <c r="E53" s="15"/>
      <c r="F53" s="8"/>
      <c r="G53" s="8"/>
      <c r="H53" s="8"/>
      <c r="I53" s="19"/>
      <c r="J53" s="8"/>
      <c r="K53" s="8"/>
      <c r="L53" s="19"/>
      <c r="M53" s="8"/>
      <c r="N53" s="8"/>
      <c r="O53" s="19"/>
      <c r="P53" s="8"/>
      <c r="Q53" s="8"/>
      <c r="R53" s="8"/>
      <c r="S53" s="19"/>
      <c r="T53" s="8"/>
      <c r="U53" s="8"/>
      <c r="V53" s="8"/>
      <c r="W53" s="19"/>
      <c r="X53" s="8"/>
      <c r="Y53" s="8"/>
      <c r="Z53" s="8"/>
      <c r="AA53" s="19"/>
      <c r="AB53" s="8"/>
      <c r="AC53" s="8"/>
      <c r="AD53" s="8"/>
      <c r="AE53" s="19"/>
      <c r="AF53" s="8"/>
      <c r="AG53" s="8"/>
      <c r="AH53" s="8"/>
      <c r="AI53" s="19"/>
      <c r="AJ53" s="8"/>
      <c r="AK53" s="8"/>
      <c r="AL53" s="8"/>
      <c r="AM53" s="19"/>
      <c r="AN53" s="8"/>
      <c r="AO53" s="8"/>
      <c r="AP53" s="8"/>
      <c r="AQ53" s="19"/>
      <c r="AR53" s="8"/>
      <c r="AS53" s="8"/>
      <c r="AT53" s="8"/>
      <c r="AU53" s="19"/>
      <c r="AV53" s="8"/>
      <c r="AW53" s="8"/>
      <c r="AX53" s="8"/>
      <c r="AY53" s="19"/>
      <c r="AZ53" s="8"/>
      <c r="BA53" s="8"/>
      <c r="BB53" s="8"/>
      <c r="BC53" s="19"/>
      <c r="BD53" s="8"/>
      <c r="BE53" s="8"/>
      <c r="BF53" s="8"/>
      <c r="BG53" s="19"/>
      <c r="BH53" s="8"/>
      <c r="BI53" s="8"/>
      <c r="BJ53" s="8"/>
      <c r="BK53" s="19"/>
      <c r="BL53" s="8"/>
      <c r="BM53" s="8"/>
      <c r="BN53" s="8"/>
      <c r="BO53" s="19"/>
      <c r="BP53" s="8"/>
      <c r="BQ53" s="8"/>
      <c r="BR53" s="8"/>
      <c r="BS53" s="19"/>
      <c r="BT53" s="8"/>
      <c r="BU53" s="8"/>
      <c r="BV53" s="8"/>
      <c r="BW53" s="19"/>
      <c r="BX53" s="8"/>
      <c r="BY53" s="8"/>
      <c r="BZ53" s="8"/>
      <c r="CA53" s="19"/>
      <c r="CB53" s="8"/>
      <c r="CC53" s="8"/>
      <c r="CD53" s="8"/>
      <c r="CE53" s="19"/>
      <c r="CF53" s="8"/>
      <c r="CG53" s="8"/>
      <c r="CH53" s="8"/>
      <c r="CI53" s="19"/>
      <c r="CJ53" s="8"/>
      <c r="CK53" s="8"/>
      <c r="CL53" s="8"/>
      <c r="CM53" s="19"/>
      <c r="CN53" s="8"/>
      <c r="CO53" s="8"/>
      <c r="CP53" s="8"/>
      <c r="CQ53" s="19"/>
      <c r="CR53" s="8"/>
      <c r="CS53" s="8"/>
      <c r="CT53" s="8"/>
      <c r="CU53" s="19"/>
      <c r="CV53" s="8"/>
      <c r="CW53" s="8"/>
      <c r="CX53" s="8"/>
      <c r="CY53" s="19"/>
      <c r="CZ53" s="8"/>
      <c r="DA53" s="8"/>
      <c r="DB53" s="8"/>
      <c r="DC53" s="19"/>
      <c r="DD53" s="8"/>
      <c r="DE53" s="8"/>
      <c r="DF53" s="8"/>
      <c r="DG53" s="19"/>
      <c r="DH53" s="8"/>
      <c r="DI53" s="8"/>
      <c r="DJ53" s="19"/>
      <c r="DK53" s="8"/>
    </row>
    <row r="54" spans="1:116" ht="18" x14ac:dyDescent="0.25">
      <c r="A54" s="28"/>
      <c r="B54" s="28"/>
      <c r="C54" s="28"/>
      <c r="D54" s="28"/>
      <c r="E54" s="28"/>
      <c r="F54" s="8"/>
      <c r="G54" s="8"/>
      <c r="H54" s="17"/>
      <c r="I54" s="8"/>
      <c r="J54" s="8"/>
      <c r="K54" s="17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17"/>
      <c r="DK54" s="8"/>
    </row>
    <row r="55" spans="1:116" s="1" customFormat="1" ht="18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3"/>
    </row>
    <row r="56" spans="1:116" s="1" customFormat="1" ht="18" customHeight="1" x14ac:dyDescent="0.25">
      <c r="A56" s="15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</row>
    <row r="57" spans="1:116" ht="18" x14ac:dyDescent="0.25">
      <c r="A57" s="15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</row>
    <row r="58" spans="1:116" ht="18" x14ac:dyDescent="0.25">
      <c r="A58" s="15"/>
    </row>
    <row r="59" spans="1:116" ht="18" x14ac:dyDescent="0.25">
      <c r="A59" s="15"/>
    </row>
    <row r="60" spans="1:116" ht="18" x14ac:dyDescent="0.25">
      <c r="A60" s="15"/>
    </row>
    <row r="61" spans="1:116" ht="18" x14ac:dyDescent="0.25">
      <c r="A61" s="15"/>
    </row>
    <row r="62" spans="1:116" ht="18" x14ac:dyDescent="0.25">
      <c r="A62" s="15"/>
    </row>
    <row r="87" spans="1:118" ht="15.75" customHeight="1" x14ac:dyDescent="0.2"/>
    <row r="88" spans="1:118" ht="14.25" customHeight="1" x14ac:dyDescent="0.2"/>
    <row r="89" spans="1:118" hidden="1" x14ac:dyDescent="0.2"/>
    <row r="90" spans="1:118" hidden="1" x14ac:dyDescent="0.2"/>
    <row r="91" spans="1:118" ht="18" hidden="1" x14ac:dyDescent="0.25">
      <c r="A91" s="199" t="s">
        <v>186</v>
      </c>
    </row>
    <row r="92" spans="1:118" ht="18.75" hidden="1" x14ac:dyDescent="0.3">
      <c r="A92" s="200" t="s">
        <v>72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N92" s="6"/>
    </row>
    <row r="93" spans="1:118" ht="18" hidden="1" x14ac:dyDescent="0.25">
      <c r="A93" s="201" t="s">
        <v>187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N93" s="6"/>
    </row>
    <row r="94" spans="1:118" ht="18.75" hidden="1" customHeight="1" x14ac:dyDescent="0.25">
      <c r="A94" s="201" t="s">
        <v>188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N94" s="6"/>
    </row>
    <row r="95" spans="1:118" ht="18" hidden="1" customHeight="1" x14ac:dyDescent="0.25">
      <c r="A95" s="201" t="s">
        <v>189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N95" s="6"/>
    </row>
    <row r="96" spans="1:118" ht="18" hidden="1" customHeight="1" x14ac:dyDescent="0.25">
      <c r="A96" s="201" t="s">
        <v>190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N96" s="6"/>
    </row>
    <row r="97" spans="1:118" ht="19.5" hidden="1" customHeight="1" x14ac:dyDescent="0.25">
      <c r="A97" s="201" t="s">
        <v>191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N97" s="6"/>
    </row>
    <row r="98" spans="1:118" ht="18" hidden="1" customHeight="1" x14ac:dyDescent="0.25">
      <c r="A98" s="201" t="s">
        <v>192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N98" s="6"/>
    </row>
    <row r="99" spans="1:118" ht="18" hidden="1" x14ac:dyDescent="0.25">
      <c r="A99" s="202" t="s">
        <v>193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N99" s="6"/>
    </row>
    <row r="100" spans="1:118" ht="18" hidden="1" x14ac:dyDescent="0.25">
      <c r="A100" s="202" t="s">
        <v>194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N100" s="6"/>
    </row>
    <row r="101" spans="1:118" ht="18" hidden="1" x14ac:dyDescent="0.25">
      <c r="A101" s="202" t="s">
        <v>195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N101" s="6"/>
    </row>
    <row r="102" spans="1:118" ht="15" hidden="1" customHeight="1" x14ac:dyDescent="0.25">
      <c r="A102" s="203" t="s">
        <v>196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N102" s="6"/>
    </row>
    <row r="103" spans="1:118" ht="18" hidden="1" x14ac:dyDescent="0.25">
      <c r="A103" s="202" t="s">
        <v>197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N103" s="6"/>
    </row>
    <row r="104" spans="1:118" ht="18" hidden="1" x14ac:dyDescent="0.25">
      <c r="A104" s="202" t="s">
        <v>198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N104" s="6"/>
    </row>
    <row r="105" spans="1:118" ht="18" hidden="1" customHeight="1" x14ac:dyDescent="0.25">
      <c r="A105" s="203" t="s">
        <v>199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N105" s="6"/>
    </row>
    <row r="106" spans="1:118" ht="18" hidden="1" x14ac:dyDescent="0.25">
      <c r="A106" s="202" t="s">
        <v>200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N106" s="6"/>
    </row>
    <row r="107" spans="1:118" ht="17.25" hidden="1" customHeight="1" x14ac:dyDescent="0.25">
      <c r="A107" s="202" t="s">
        <v>201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N107" s="6"/>
    </row>
    <row r="108" spans="1:118" ht="18" hidden="1" x14ac:dyDescent="0.25">
      <c r="A108" s="202" t="s">
        <v>202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N108" s="6"/>
    </row>
    <row r="109" spans="1:118" ht="17.25" hidden="1" customHeight="1" x14ac:dyDescent="0.25">
      <c r="A109" s="202" t="s">
        <v>203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N109" s="6"/>
    </row>
    <row r="110" spans="1:118" ht="17.25" hidden="1" customHeight="1" x14ac:dyDescent="0.25">
      <c r="A110" s="202" t="s">
        <v>204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N110" s="6"/>
    </row>
    <row r="111" spans="1:118" ht="17.25" hidden="1" customHeight="1" x14ac:dyDescent="0.25">
      <c r="A111" s="202" t="s">
        <v>205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N111" s="6"/>
    </row>
    <row r="112" spans="1:118" ht="17.25" hidden="1" customHeight="1" x14ac:dyDescent="0.25">
      <c r="A112" s="204" t="s">
        <v>206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N112" s="6"/>
    </row>
    <row r="113" spans="1:118" ht="17.25" hidden="1" customHeight="1" x14ac:dyDescent="0.25">
      <c r="A113" s="202" t="s">
        <v>207</v>
      </c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N113" s="6"/>
    </row>
    <row r="114" spans="1:118" ht="18" hidden="1" x14ac:dyDescent="0.25">
      <c r="A114" s="202" t="s">
        <v>208</v>
      </c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N114" s="6"/>
    </row>
    <row r="115" spans="1:118" ht="18" hidden="1" x14ac:dyDescent="0.25">
      <c r="A115" s="202" t="s">
        <v>209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N115" s="6"/>
    </row>
    <row r="116" spans="1:118" ht="18" hidden="1" x14ac:dyDescent="0.25">
      <c r="A116" s="202" t="s">
        <v>210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N116" s="6"/>
    </row>
    <row r="117" spans="1:118" ht="18" hidden="1" x14ac:dyDescent="0.25">
      <c r="A117" s="203" t="s">
        <v>211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N117" s="6"/>
    </row>
    <row r="118" spans="1:118" ht="18" hidden="1" x14ac:dyDescent="0.25">
      <c r="A118" s="201" t="s">
        <v>212</v>
      </c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N118" s="6"/>
    </row>
    <row r="119" spans="1:118" ht="18" hidden="1" x14ac:dyDescent="0.25">
      <c r="A119" s="202" t="s">
        <v>213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N119" s="6"/>
    </row>
    <row r="120" spans="1:118" ht="18" hidden="1" x14ac:dyDescent="0.25">
      <c r="A120" s="203" t="s">
        <v>214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N120" s="6"/>
    </row>
    <row r="121" spans="1:118" ht="18" hidden="1" x14ac:dyDescent="0.25">
      <c r="A121" s="202" t="s">
        <v>215</v>
      </c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N121" s="6"/>
    </row>
    <row r="122" spans="1:118" ht="18" hidden="1" x14ac:dyDescent="0.25">
      <c r="A122" s="202" t="s">
        <v>216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N122" s="6"/>
    </row>
    <row r="123" spans="1:118" ht="18" hidden="1" x14ac:dyDescent="0.25">
      <c r="A123" s="202" t="s">
        <v>217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N123" s="6"/>
    </row>
    <row r="124" spans="1:118" ht="18" hidden="1" x14ac:dyDescent="0.25">
      <c r="A124" s="203" t="s">
        <v>218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N124" s="6"/>
    </row>
    <row r="125" spans="1:118" ht="18" hidden="1" x14ac:dyDescent="0.25">
      <c r="A125" s="202" t="s">
        <v>219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N125" s="6"/>
    </row>
    <row r="126" spans="1:118" ht="18" hidden="1" x14ac:dyDescent="0.25">
      <c r="A126" s="202" t="s">
        <v>220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N126" s="6"/>
    </row>
    <row r="127" spans="1:118" ht="18" hidden="1" customHeight="1" x14ac:dyDescent="0.25">
      <c r="A127" s="202" t="s">
        <v>221</v>
      </c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N127" s="6"/>
    </row>
    <row r="128" spans="1:118" ht="18" hidden="1" customHeight="1" x14ac:dyDescent="0.25">
      <c r="A128" s="203" t="s">
        <v>222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N128" s="6"/>
    </row>
    <row r="129" spans="1:118" ht="20.25" hidden="1" customHeight="1" x14ac:dyDescent="0.25">
      <c r="A129" s="203" t="s">
        <v>223</v>
      </c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N129" s="6"/>
    </row>
    <row r="130" spans="1:118" ht="20.25" hidden="1" customHeight="1" x14ac:dyDescent="0.25">
      <c r="A130" s="202" t="s">
        <v>224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N130" s="6"/>
    </row>
    <row r="131" spans="1:118" ht="20.25" hidden="1" customHeight="1" x14ac:dyDescent="0.25">
      <c r="A131" s="203" t="s">
        <v>225</v>
      </c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N131" s="6"/>
    </row>
    <row r="132" spans="1:118" ht="18" hidden="1" x14ac:dyDescent="0.25">
      <c r="A132" s="202" t="s">
        <v>226</v>
      </c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N132" s="6"/>
    </row>
    <row r="133" spans="1:118" ht="18" hidden="1" x14ac:dyDescent="0.25">
      <c r="A133" s="201" t="s">
        <v>227</v>
      </c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N133" s="6"/>
    </row>
    <row r="134" spans="1:118" ht="18" hidden="1" x14ac:dyDescent="0.25">
      <c r="A134" s="202" t="s">
        <v>228</v>
      </c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N134" s="6"/>
    </row>
    <row r="135" spans="1:118" ht="20.25" hidden="1" customHeight="1" x14ac:dyDescent="0.25">
      <c r="A135" s="202" t="s">
        <v>229</v>
      </c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N135" s="6"/>
    </row>
    <row r="136" spans="1:118" ht="18" hidden="1" x14ac:dyDescent="0.25">
      <c r="A136" s="202" t="s">
        <v>230</v>
      </c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N136" s="6"/>
    </row>
    <row r="137" spans="1:118" ht="18" hidden="1" x14ac:dyDescent="0.25">
      <c r="A137" s="202" t="s">
        <v>231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N137" s="6"/>
    </row>
    <row r="138" spans="1:118" ht="18" hidden="1" x14ac:dyDescent="0.25">
      <c r="A138" s="202" t="s">
        <v>232</v>
      </c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N138" s="6"/>
    </row>
    <row r="139" spans="1:118" ht="18" hidden="1" x14ac:dyDescent="0.25">
      <c r="A139" s="202" t="s">
        <v>233</v>
      </c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N139" s="6"/>
    </row>
    <row r="140" spans="1:118" ht="18" hidden="1" x14ac:dyDescent="0.25">
      <c r="A140" s="203" t="s">
        <v>234</v>
      </c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N140" s="6"/>
    </row>
    <row r="141" spans="1:118" ht="18" hidden="1" x14ac:dyDescent="0.25">
      <c r="A141" s="202" t="s">
        <v>235</v>
      </c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N141" s="6"/>
    </row>
    <row r="142" spans="1:118" ht="18" hidden="1" x14ac:dyDescent="0.25">
      <c r="A142" s="202" t="s">
        <v>236</v>
      </c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N142" s="6"/>
    </row>
    <row r="143" spans="1:118" ht="18" hidden="1" x14ac:dyDescent="0.25">
      <c r="A143" s="202" t="s">
        <v>237</v>
      </c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N143" s="6"/>
    </row>
    <row r="144" spans="1:118" ht="18" hidden="1" x14ac:dyDescent="0.25">
      <c r="A144" s="202" t="s">
        <v>238</v>
      </c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N144" s="6"/>
    </row>
    <row r="145" spans="1:118" ht="18" hidden="1" x14ac:dyDescent="0.25">
      <c r="A145" s="202" t="s">
        <v>239</v>
      </c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N145" s="6"/>
    </row>
    <row r="146" spans="1:118" ht="18" hidden="1" x14ac:dyDescent="0.25">
      <c r="A146" s="202" t="s">
        <v>240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N146" s="6"/>
    </row>
    <row r="147" spans="1:118" ht="18" hidden="1" x14ac:dyDescent="0.25">
      <c r="A147" s="202" t="s">
        <v>241</v>
      </c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N147" s="6"/>
    </row>
    <row r="148" spans="1:118" ht="18" hidden="1" x14ac:dyDescent="0.25">
      <c r="A148" s="202" t="s">
        <v>242</v>
      </c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N148" s="6"/>
    </row>
    <row r="149" spans="1:118" ht="18" hidden="1" x14ac:dyDescent="0.25">
      <c r="A149" s="202" t="s">
        <v>243</v>
      </c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N149" s="6"/>
    </row>
    <row r="150" spans="1:118" ht="18" hidden="1" x14ac:dyDescent="0.25">
      <c r="A150" s="203" t="s">
        <v>244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N150" s="6"/>
    </row>
    <row r="151" spans="1:118" ht="18" hidden="1" x14ac:dyDescent="0.25">
      <c r="A151" s="202" t="s">
        <v>245</v>
      </c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N151" s="6"/>
    </row>
    <row r="152" spans="1:118" ht="18" hidden="1" x14ac:dyDescent="0.25">
      <c r="A152" s="202" t="s">
        <v>246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N152" s="6"/>
    </row>
    <row r="153" spans="1:118" ht="18" hidden="1" x14ac:dyDescent="0.25">
      <c r="A153" s="202" t="s">
        <v>247</v>
      </c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N153" s="6"/>
    </row>
    <row r="154" spans="1:118" ht="21.75" hidden="1" customHeight="1" x14ac:dyDescent="0.25">
      <c r="A154" s="202" t="s">
        <v>248</v>
      </c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N154" s="6"/>
    </row>
    <row r="155" spans="1:118" ht="18" hidden="1" x14ac:dyDescent="0.25">
      <c r="A155" s="202" t="s">
        <v>249</v>
      </c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N155" s="6"/>
    </row>
    <row r="156" spans="1:118" ht="18.75" hidden="1" customHeight="1" x14ac:dyDescent="0.25">
      <c r="A156" s="202" t="s">
        <v>250</v>
      </c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N156" s="6"/>
    </row>
    <row r="157" spans="1:118" ht="18.75" hidden="1" customHeight="1" x14ac:dyDescent="0.25">
      <c r="A157" s="203" t="s">
        <v>251</v>
      </c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N157" s="6"/>
    </row>
    <row r="158" spans="1:118" ht="18" hidden="1" x14ac:dyDescent="0.25">
      <c r="A158" s="202" t="s">
        <v>252</v>
      </c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N158" s="6"/>
    </row>
    <row r="159" spans="1:118" ht="18" hidden="1" customHeight="1" x14ac:dyDescent="0.25">
      <c r="A159" s="202" t="s">
        <v>253</v>
      </c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N159" s="6"/>
    </row>
    <row r="160" spans="1:118" ht="18" hidden="1" customHeight="1" x14ac:dyDescent="0.25">
      <c r="A160" s="201" t="s">
        <v>254</v>
      </c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N160" s="6"/>
    </row>
    <row r="161" spans="1:118" ht="21.75" hidden="1" customHeight="1" x14ac:dyDescent="0.25">
      <c r="A161" s="203" t="s">
        <v>255</v>
      </c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N161" s="6"/>
    </row>
    <row r="162" spans="1:118" ht="18.75" hidden="1" customHeight="1" x14ac:dyDescent="0.25">
      <c r="A162" s="203" t="s">
        <v>256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N162" s="6"/>
    </row>
    <row r="163" spans="1:118" ht="36" hidden="1" x14ac:dyDescent="0.25">
      <c r="A163" s="202" t="s">
        <v>257</v>
      </c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N163" s="6"/>
    </row>
    <row r="164" spans="1:118" ht="18" hidden="1" x14ac:dyDescent="0.25">
      <c r="A164" s="202" t="s">
        <v>258</v>
      </c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N164" s="6"/>
    </row>
    <row r="165" spans="1:118" ht="18" hidden="1" x14ac:dyDescent="0.25">
      <c r="A165" s="203" t="s">
        <v>259</v>
      </c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N165" s="6"/>
    </row>
    <row r="166" spans="1:118" ht="18" hidden="1" x14ac:dyDescent="0.25">
      <c r="A166" s="203" t="s">
        <v>260</v>
      </c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N166" s="6"/>
    </row>
    <row r="167" spans="1:118" ht="18" hidden="1" x14ac:dyDescent="0.25">
      <c r="A167" s="205" t="s">
        <v>261</v>
      </c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N167" s="6"/>
    </row>
    <row r="168" spans="1:118" ht="18" hidden="1" x14ac:dyDescent="0.25">
      <c r="A168" s="202" t="s">
        <v>262</v>
      </c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N168" s="6"/>
    </row>
    <row r="169" spans="1:118" ht="18" hidden="1" x14ac:dyDescent="0.25">
      <c r="A169" s="205" t="s">
        <v>263</v>
      </c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N169" s="6"/>
    </row>
    <row r="170" spans="1:118" ht="18.75" hidden="1" customHeight="1" x14ac:dyDescent="0.25">
      <c r="A170" s="202" t="s">
        <v>264</v>
      </c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N170" s="6"/>
    </row>
    <row r="171" spans="1:118" ht="18.75" hidden="1" customHeight="1" x14ac:dyDescent="0.25">
      <c r="A171" s="203" t="s">
        <v>265</v>
      </c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N171" s="6"/>
    </row>
    <row r="172" spans="1:118" ht="18.75" hidden="1" customHeight="1" x14ac:dyDescent="0.25">
      <c r="A172" s="202" t="s">
        <v>266</v>
      </c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N172" s="6"/>
    </row>
    <row r="173" spans="1:118" ht="18" hidden="1" x14ac:dyDescent="0.25">
      <c r="A173" s="202" t="s">
        <v>267</v>
      </c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N173" s="6"/>
    </row>
    <row r="174" spans="1:118" ht="18" hidden="1" x14ac:dyDescent="0.25">
      <c r="A174" s="202" t="s">
        <v>268</v>
      </c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N174" s="6"/>
    </row>
    <row r="175" spans="1:118" ht="18.75" hidden="1" customHeight="1" x14ac:dyDescent="0.25">
      <c r="A175" s="202" t="s">
        <v>269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N175" s="6"/>
    </row>
    <row r="176" spans="1:118" ht="18.75" hidden="1" customHeight="1" x14ac:dyDescent="0.25">
      <c r="A176" s="202" t="s">
        <v>270</v>
      </c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N176" s="6"/>
    </row>
    <row r="177" spans="1:118" ht="18.75" hidden="1" customHeight="1" x14ac:dyDescent="0.25">
      <c r="A177" s="203" t="s">
        <v>271</v>
      </c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N177" s="6"/>
    </row>
    <row r="178" spans="1:118" ht="18.75" hidden="1" customHeight="1" x14ac:dyDescent="0.25">
      <c r="A178" s="203" t="s">
        <v>272</v>
      </c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N178" s="6"/>
    </row>
    <row r="179" spans="1:118" hidden="1" x14ac:dyDescent="0.2">
      <c r="A179" s="2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N179" s="6"/>
    </row>
    <row r="180" spans="1:118" ht="12.75" hidden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N180" s="6"/>
    </row>
    <row r="184" spans="1:118" ht="17.25" customHeight="1" x14ac:dyDescent="0.2">
      <c r="DN184" s="6"/>
    </row>
    <row r="187" spans="1:118" x14ac:dyDescent="0.2">
      <c r="A187" s="2"/>
      <c r="DN187" s="6"/>
    </row>
    <row r="188" spans="1:118" ht="15.75" x14ac:dyDescent="0.25">
      <c r="A188" s="206"/>
      <c r="DN188" s="6"/>
    </row>
    <row r="189" spans="1:118" ht="18" x14ac:dyDescent="0.25">
      <c r="A189" s="207"/>
      <c r="DN189" s="6"/>
    </row>
    <row r="190" spans="1:118" ht="18" x14ac:dyDescent="0.25">
      <c r="A190" s="1"/>
      <c r="DN190" s="6"/>
    </row>
    <row r="191" spans="1:118" ht="18" x14ac:dyDescent="0.25">
      <c r="A191" s="1"/>
      <c r="DN191" s="6"/>
    </row>
    <row r="192" spans="1:118" ht="18" x14ac:dyDescent="0.25">
      <c r="A192" s="208"/>
      <c r="DN192" s="6"/>
    </row>
    <row r="193" spans="1:118" ht="18" x14ac:dyDescent="0.25">
      <c r="A193" s="208"/>
      <c r="DN193" s="6"/>
    </row>
    <row r="194" spans="1:118" ht="18" x14ac:dyDescent="0.25">
      <c r="A194" s="208"/>
      <c r="B194" s="29"/>
      <c r="C194" s="29"/>
      <c r="D194" s="29"/>
      <c r="E194" s="29"/>
      <c r="F194" s="29"/>
      <c r="DN194" s="6"/>
    </row>
    <row r="195" spans="1:118" ht="18" x14ac:dyDescent="0.25">
      <c r="A195" s="208"/>
      <c r="DN195" s="6"/>
    </row>
    <row r="196" spans="1:118" s="2" customFormat="1" ht="18" x14ac:dyDescent="0.25">
      <c r="A196" s="20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4"/>
    </row>
    <row r="197" spans="1:118" s="2" customFormat="1" ht="18" x14ac:dyDescent="0.25">
      <c r="A197" s="209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</row>
    <row r="198" spans="1:118" s="2" customFormat="1" ht="18" x14ac:dyDescent="0.25">
      <c r="A198" s="210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</row>
    <row r="199" spans="1:118" s="2" customFormat="1" ht="18" x14ac:dyDescent="0.25">
      <c r="A199" s="210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</row>
    <row r="200" spans="1:118" s="2" customFormat="1" ht="18" x14ac:dyDescent="0.25">
      <c r="A200" s="210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</row>
    <row r="201" spans="1:118" s="2" customFormat="1" ht="18" x14ac:dyDescent="0.25">
      <c r="A201" s="210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</row>
    <row r="202" spans="1:118" s="2" customFormat="1" ht="18" x14ac:dyDescent="0.25">
      <c r="A202" s="210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</row>
    <row r="203" spans="1:118" s="2" customFormat="1" ht="18" x14ac:dyDescent="0.25">
      <c r="A203" s="210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</row>
    <row r="204" spans="1:118" s="2" customFormat="1" ht="18" x14ac:dyDescent="0.25">
      <c r="A204" s="210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</row>
    <row r="205" spans="1:118" s="2" customFormat="1" ht="18" x14ac:dyDescent="0.25">
      <c r="A205" s="210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</row>
    <row r="206" spans="1:118" s="2" customFormat="1" ht="18" x14ac:dyDescent="0.25">
      <c r="A206" s="210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</row>
    <row r="207" spans="1:118" s="2" customFormat="1" ht="18" x14ac:dyDescent="0.25">
      <c r="A207" s="210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</row>
    <row r="208" spans="1:118" s="2" customFormat="1" ht="18" x14ac:dyDescent="0.25">
      <c r="A208" s="210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</row>
    <row r="209" spans="1:116" s="2" customFormat="1" ht="18" x14ac:dyDescent="0.25">
      <c r="A209" s="210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</row>
    <row r="210" spans="1:116" s="2" customFormat="1" ht="18" x14ac:dyDescent="0.25">
      <c r="A210" s="210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</row>
    <row r="211" spans="1:116" s="2" customFormat="1" ht="18" x14ac:dyDescent="0.25">
      <c r="A211" s="210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</row>
    <row r="212" spans="1:116" s="2" customFormat="1" ht="18" x14ac:dyDescent="0.25">
      <c r="A212" s="210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</row>
    <row r="213" spans="1:116" s="2" customFormat="1" ht="18" x14ac:dyDescent="0.25">
      <c r="A213" s="210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</row>
    <row r="214" spans="1:116" s="2" customFormat="1" ht="18" x14ac:dyDescent="0.25">
      <c r="A214" s="210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</row>
    <row r="215" spans="1:116" s="2" customFormat="1" ht="18" x14ac:dyDescent="0.25">
      <c r="A215" s="210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</row>
    <row r="216" spans="1:116" s="2" customFormat="1" ht="18" x14ac:dyDescent="0.25">
      <c r="A216" s="210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</row>
    <row r="217" spans="1:116" s="2" customFormat="1" ht="18" x14ac:dyDescent="0.25">
      <c r="A217" s="210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</row>
    <row r="218" spans="1:116" s="2" customFormat="1" ht="18" x14ac:dyDescent="0.25">
      <c r="A218" s="210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</row>
    <row r="219" spans="1:116" s="2" customFormat="1" ht="18" x14ac:dyDescent="0.25">
      <c r="A219" s="210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</row>
    <row r="220" spans="1:116" s="2" customFormat="1" ht="18" x14ac:dyDescent="0.25">
      <c r="A220" s="210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</row>
    <row r="221" spans="1:116" s="2" customFormat="1" ht="18" x14ac:dyDescent="0.25">
      <c r="A221" s="210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</row>
    <row r="222" spans="1:116" s="2" customFormat="1" ht="18" x14ac:dyDescent="0.25">
      <c r="A222" s="210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</row>
    <row r="223" spans="1:116" s="2" customFormat="1" ht="18" x14ac:dyDescent="0.25">
      <c r="A223" s="210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</row>
    <row r="224" spans="1:116" s="2" customFormat="1" ht="18" x14ac:dyDescent="0.25">
      <c r="A224" s="210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</row>
    <row r="225" spans="1:116" s="2" customFormat="1" ht="18" x14ac:dyDescent="0.25">
      <c r="A225" s="210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</row>
    <row r="226" spans="1:116" s="2" customFormat="1" ht="18" x14ac:dyDescent="0.25">
      <c r="A226" s="210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</row>
    <row r="227" spans="1:116" s="2" customFormat="1" ht="18" x14ac:dyDescent="0.25">
      <c r="A227" s="210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</row>
    <row r="228" spans="1:116" s="2" customFormat="1" ht="18" x14ac:dyDescent="0.25">
      <c r="A228" s="210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</row>
    <row r="229" spans="1:116" s="2" customFormat="1" ht="18" x14ac:dyDescent="0.25">
      <c r="A229" s="210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</row>
    <row r="230" spans="1:116" s="2" customFormat="1" ht="18" x14ac:dyDescent="0.25">
      <c r="A230" s="210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</row>
    <row r="231" spans="1:116" s="2" customFormat="1" ht="18" x14ac:dyDescent="0.25">
      <c r="A231" s="210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</row>
    <row r="232" spans="1:116" s="2" customFormat="1" ht="18" x14ac:dyDescent="0.25">
      <c r="A232" s="210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</row>
    <row r="233" spans="1:116" s="2" customFormat="1" ht="18" x14ac:dyDescent="0.25">
      <c r="A233" s="210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</row>
    <row r="234" spans="1:116" s="2" customFormat="1" ht="18" x14ac:dyDescent="0.25">
      <c r="A234" s="210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</row>
    <row r="235" spans="1:116" s="2" customFormat="1" ht="18" x14ac:dyDescent="0.25">
      <c r="A235" s="210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</row>
    <row r="236" spans="1:116" s="2" customFormat="1" ht="18" x14ac:dyDescent="0.25">
      <c r="A236" s="210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</row>
    <row r="237" spans="1:116" s="2" customFormat="1" ht="18" x14ac:dyDescent="0.25">
      <c r="A237" s="210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</row>
    <row r="238" spans="1:116" s="2" customFormat="1" ht="18" x14ac:dyDescent="0.25">
      <c r="A238" s="210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</row>
    <row r="239" spans="1:116" s="2" customFormat="1" ht="18" x14ac:dyDescent="0.25">
      <c r="A239" s="210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</row>
    <row r="240" spans="1:116" s="2" customFormat="1" ht="18" x14ac:dyDescent="0.25">
      <c r="A240" s="210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</row>
    <row r="241" spans="1:116" s="2" customFormat="1" ht="18" x14ac:dyDescent="0.25">
      <c r="A241" s="210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</row>
    <row r="242" spans="1:116" s="2" customFormat="1" ht="18" x14ac:dyDescent="0.25">
      <c r="A242" s="210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</row>
    <row r="243" spans="1:116" s="2" customFormat="1" ht="18" x14ac:dyDescent="0.25">
      <c r="A243" s="21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</row>
    <row r="244" spans="1:116" s="2" customFormat="1" ht="18" x14ac:dyDescent="0.25">
      <c r="A244" s="211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</row>
    <row r="245" spans="1:116" s="2" customFormat="1" ht="18" x14ac:dyDescent="0.25">
      <c r="A245" s="1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</row>
    <row r="246" spans="1:116" s="2" customFormat="1" ht="18" x14ac:dyDescent="0.25">
      <c r="A246" s="1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</row>
    <row r="247" spans="1:116" s="2" customFormat="1" ht="18" x14ac:dyDescent="0.25">
      <c r="A247" s="1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</row>
    <row r="248" spans="1:116" s="2" customFormat="1" ht="18" x14ac:dyDescent="0.25">
      <c r="A248" s="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</row>
    <row r="249" spans="1:116" s="2" customFormat="1" ht="18" x14ac:dyDescent="0.25">
      <c r="A249" s="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</row>
    <row r="250" spans="1:116" s="2" customFormat="1" x14ac:dyDescent="0.2">
      <c r="A250" s="6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</row>
    <row r="251" spans="1:116" s="2" customForma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</row>
    <row r="252" spans="1:116" s="2" customForma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</row>
    <row r="253" spans="1:116" s="2" customForma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</row>
    <row r="254" spans="1:116" s="2" customFormat="1" ht="18" x14ac:dyDescent="0.25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</row>
    <row r="255" spans="1:116" s="2" customForma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</row>
    <row r="256" spans="1:116" s="2" customForma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</row>
    <row r="257" spans="1:116" s="2" customForma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</row>
    <row r="258" spans="1:116" s="2" customForma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</row>
    <row r="259" spans="1:116" s="2" customForma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</row>
    <row r="260" spans="1:116" s="2" customForma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</row>
    <row r="261" spans="1:116" s="2" customForma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/>
      <c r="DL261" s="4"/>
    </row>
    <row r="262" spans="1:116" s="2" customForma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</row>
    <row r="263" spans="1:116" s="2" customForma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</row>
    <row r="264" spans="1:116" s="2" customForma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DK264" s="4"/>
      <c r="DL264" s="4"/>
    </row>
    <row r="265" spans="1:116" s="2" customForma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4"/>
      <c r="DJ265" s="4"/>
      <c r="DK265" s="4"/>
      <c r="DL265" s="4"/>
    </row>
    <row r="266" spans="1:116" s="2" customForma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4"/>
      <c r="DI266" s="4"/>
      <c r="DJ266" s="4"/>
      <c r="DK266" s="4"/>
      <c r="DL266" s="4"/>
    </row>
    <row r="267" spans="1:116" s="2" customForma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4"/>
      <c r="DL267" s="4"/>
    </row>
    <row r="268" spans="1:116" s="2" customForma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4"/>
      <c r="DL268" s="4"/>
    </row>
    <row r="269" spans="1:116" s="2" customForma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4"/>
      <c r="DI269" s="4"/>
      <c r="DJ269" s="4"/>
      <c r="DK269" s="4"/>
      <c r="DL269" s="4"/>
    </row>
    <row r="270" spans="1:116" s="2" customForma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  <c r="DG270" s="4"/>
      <c r="DH270" s="4"/>
      <c r="DI270" s="4"/>
      <c r="DJ270" s="4"/>
      <c r="DK270" s="4"/>
      <c r="DL270" s="4"/>
    </row>
    <row r="271" spans="1:116" s="2" customForma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4"/>
      <c r="DI271" s="4"/>
      <c r="DJ271" s="4"/>
      <c r="DK271" s="4"/>
      <c r="DL271" s="4"/>
    </row>
    <row r="272" spans="1:116" s="2" customForma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4"/>
      <c r="DI272" s="4"/>
      <c r="DJ272" s="4"/>
      <c r="DK272" s="4"/>
      <c r="DL272" s="4"/>
    </row>
    <row r="273" spans="1:116" s="2" customForma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4"/>
      <c r="DJ273" s="4"/>
      <c r="DK273" s="4"/>
      <c r="DL273" s="4"/>
    </row>
    <row r="274" spans="1:116" s="2" customForma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4"/>
      <c r="DL274" s="4"/>
    </row>
    <row r="275" spans="1:116" s="2" customForma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4"/>
      <c r="DJ275" s="4"/>
      <c r="DK275" s="4"/>
      <c r="DL275" s="4"/>
    </row>
    <row r="276" spans="1:116" s="2" customForma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  <c r="DG276" s="4"/>
      <c r="DH276" s="4"/>
      <c r="DI276" s="4"/>
      <c r="DJ276" s="4"/>
      <c r="DK276" s="4"/>
      <c r="DL276" s="4"/>
    </row>
    <row r="277" spans="1:116" s="2" customForma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  <c r="DJ277" s="4"/>
      <c r="DK277" s="4"/>
      <c r="DL277" s="4"/>
    </row>
    <row r="278" spans="1:116" s="2" customForma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4"/>
      <c r="DJ278" s="4"/>
      <c r="DK278" s="4"/>
      <c r="DL278" s="4"/>
    </row>
    <row r="279" spans="1:116" s="2" customForma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4"/>
      <c r="DJ279" s="4"/>
      <c r="DK279" s="4"/>
      <c r="DL279" s="4"/>
    </row>
    <row r="280" spans="1:116" s="2" customForma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  <c r="DG280" s="4"/>
      <c r="DH280" s="4"/>
      <c r="DI280" s="4"/>
      <c r="DJ280" s="4"/>
      <c r="DK280" s="4"/>
      <c r="DL280" s="4"/>
    </row>
    <row r="281" spans="1:116" s="2" customForma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4"/>
      <c r="DL281" s="4"/>
    </row>
    <row r="282" spans="1:116" s="2" customForma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  <c r="DJ282" s="4"/>
      <c r="DK282" s="4"/>
      <c r="DL282" s="4"/>
    </row>
    <row r="283" spans="1:116" s="2" customForma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  <c r="DJ283" s="4"/>
      <c r="DK283" s="4"/>
      <c r="DL283" s="4"/>
    </row>
    <row r="284" spans="1:116" s="2" customForma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  <c r="DJ284" s="4"/>
      <c r="DK284" s="4"/>
      <c r="DL284" s="4"/>
    </row>
    <row r="285" spans="1:116" s="2" customForma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4"/>
      <c r="DL285" s="4"/>
    </row>
    <row r="286" spans="1:116" s="2" customForma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  <c r="DJ286" s="4"/>
      <c r="DK286" s="4"/>
      <c r="DL286" s="4"/>
    </row>
    <row r="287" spans="1:116" s="2" customForma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/>
      <c r="DL287" s="4"/>
    </row>
    <row r="288" spans="1:116" s="2" customForma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</row>
    <row r="289" spans="1:116" s="2" customForma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/>
      <c r="DL289" s="4"/>
    </row>
    <row r="290" spans="1:116" s="2" customForma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4"/>
      <c r="DL290" s="4"/>
    </row>
    <row r="291" spans="1:116" s="2" customForma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  <c r="DG291" s="4"/>
      <c r="DH291" s="4"/>
      <c r="DI291" s="4"/>
      <c r="DJ291" s="4"/>
      <c r="DK291" s="4"/>
      <c r="DL291" s="4"/>
    </row>
    <row r="292" spans="1:116" s="2" customForma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</row>
    <row r="293" spans="1:116" s="2" customForma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4"/>
      <c r="DL293" s="4"/>
    </row>
    <row r="294" spans="1:116" s="2" customForma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  <c r="DG294" s="4"/>
      <c r="DH294" s="4"/>
      <c r="DI294" s="4"/>
      <c r="DJ294" s="4"/>
      <c r="DK294" s="4"/>
      <c r="DL294" s="4"/>
    </row>
    <row r="295" spans="1:116" s="2" customForma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  <c r="DG295" s="4"/>
      <c r="DH295" s="4"/>
      <c r="DI295" s="4"/>
      <c r="DJ295" s="4"/>
      <c r="DK295" s="4"/>
      <c r="DL295" s="4"/>
    </row>
    <row r="296" spans="1:116" s="2" customForma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  <c r="DG296" s="4"/>
      <c r="DH296" s="4"/>
      <c r="DI296" s="4"/>
      <c r="DJ296" s="4"/>
      <c r="DK296" s="4"/>
      <c r="DL296" s="4"/>
    </row>
    <row r="297" spans="1:116" s="2" customForma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  <c r="DG297" s="4"/>
      <c r="DH297" s="4"/>
      <c r="DI297" s="4"/>
      <c r="DJ297" s="4"/>
      <c r="DK297" s="4"/>
      <c r="DL297" s="4"/>
    </row>
    <row r="298" spans="1:116" s="2" customForma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  <c r="DG298" s="4"/>
      <c r="DH298" s="4"/>
      <c r="DI298" s="4"/>
      <c r="DJ298" s="4"/>
      <c r="DK298" s="4"/>
      <c r="DL298" s="4"/>
    </row>
    <row r="299" spans="1:116" s="2" customForma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  <c r="DG299" s="4"/>
      <c r="DH299" s="4"/>
      <c r="DI299" s="4"/>
      <c r="DJ299" s="4"/>
      <c r="DK299" s="4"/>
      <c r="DL299" s="4"/>
    </row>
    <row r="300" spans="1:116" s="2" customForma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4"/>
      <c r="DJ300" s="4"/>
      <c r="DK300" s="4"/>
      <c r="DL300" s="4"/>
    </row>
    <row r="301" spans="1:116" s="2" customForma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  <c r="DG301" s="4"/>
      <c r="DH301" s="4"/>
      <c r="DI301" s="4"/>
      <c r="DJ301" s="4"/>
      <c r="DK301" s="4"/>
      <c r="DL301" s="4"/>
    </row>
    <row r="302" spans="1:116" s="2" customForma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4"/>
      <c r="DJ302" s="4"/>
      <c r="DK302" s="4"/>
      <c r="DL302" s="4"/>
    </row>
    <row r="303" spans="1:116" s="2" customForma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4"/>
      <c r="DJ303" s="4"/>
      <c r="DK303" s="4"/>
      <c r="DL303" s="4"/>
    </row>
    <row r="304" spans="1:116" s="2" customForma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  <c r="DG304" s="4"/>
      <c r="DH304" s="4"/>
      <c r="DI304" s="4"/>
      <c r="DJ304" s="4"/>
      <c r="DK304" s="4"/>
      <c r="DL304" s="4"/>
    </row>
    <row r="305" spans="1:118" s="2" customForma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  <c r="DG305" s="4"/>
      <c r="DH305" s="4"/>
      <c r="DI305" s="4"/>
      <c r="DJ305" s="4"/>
      <c r="DK305" s="4"/>
      <c r="DL305" s="4"/>
    </row>
    <row r="306" spans="1:118" s="2" customForma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  <c r="DG306" s="4"/>
      <c r="DH306" s="4"/>
      <c r="DI306" s="4"/>
      <c r="DJ306" s="4"/>
      <c r="DK306" s="4"/>
      <c r="DL306" s="4"/>
    </row>
    <row r="307" spans="1:118" s="2" customForma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  <c r="DG307" s="4"/>
      <c r="DH307" s="4"/>
      <c r="DI307" s="4"/>
      <c r="DJ307" s="4"/>
      <c r="DK307" s="4"/>
      <c r="DL307" s="4"/>
    </row>
    <row r="308" spans="1:118" s="2" customForma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  <c r="DG308" s="4"/>
      <c r="DH308" s="4"/>
      <c r="DI308" s="4"/>
      <c r="DJ308" s="4"/>
      <c r="DK308" s="4"/>
      <c r="DL308" s="4"/>
    </row>
    <row r="309" spans="1:118" s="2" customForma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  <c r="DG309" s="4"/>
      <c r="DH309" s="4"/>
      <c r="DI309" s="4"/>
      <c r="DJ309" s="4"/>
      <c r="DK309" s="4"/>
      <c r="DL309" s="4"/>
    </row>
    <row r="310" spans="1:118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  <c r="DG310" s="4"/>
      <c r="DH310" s="4"/>
      <c r="DI310" s="4"/>
      <c r="DJ310" s="4"/>
      <c r="DK310" s="4"/>
      <c r="DN310" s="6"/>
    </row>
    <row r="311" spans="1:118" x14ac:dyDescent="0.2">
      <c r="A311" s="4"/>
      <c r="DN311" s="6"/>
    </row>
    <row r="312" spans="1:118" x14ac:dyDescent="0.2">
      <c r="A312" s="4"/>
      <c r="DN312" s="6"/>
    </row>
    <row r="313" spans="1:118" x14ac:dyDescent="0.2">
      <c r="A313" s="4"/>
      <c r="DN313" s="6"/>
    </row>
    <row r="314" spans="1:118" x14ac:dyDescent="0.2">
      <c r="A314" s="4"/>
      <c r="DN314" s="6"/>
    </row>
    <row r="315" spans="1:118" x14ac:dyDescent="0.2">
      <c r="A315" s="4"/>
      <c r="DN315" s="6"/>
    </row>
    <row r="316" spans="1:118" x14ac:dyDescent="0.2">
      <c r="A316" s="4"/>
      <c r="DN316" s="6"/>
    </row>
    <row r="317" spans="1:118" x14ac:dyDescent="0.2">
      <c r="A317" s="4"/>
      <c r="DN317" s="6"/>
    </row>
  </sheetData>
  <sheetProtection algorithmName="SHA-512" hashValue="9oWP6ohk3dhVN6/ys01B95Ki2SJvDCjIdQJpuiV5tjNcp+O0hMXlbQIO1IcgCuJTH0BKVSdmiL200JUW2r7wCg==" saltValue="DXTLFaaEuBL9h48nP1IL2g==" spinCount="100000" sheet="1" objects="1" scenarios="1" formatColumns="0" formatRows="0"/>
  <protectedRanges>
    <protectedRange password="E8F0" sqref="A188 A251 B187:DK248 DL186:IV247" name="Range2"/>
    <protectedRange password="D233" sqref="A188 A251 B187:DK248 DL186:IV247" name="Range1"/>
    <protectedRange password="D233" sqref="A189:A250" name="Range1_1"/>
    <protectedRange password="D233" sqref="A91:A111 A114:A180" name="Range1_2"/>
  </protectedRanges>
  <mergeCells count="140">
    <mergeCell ref="CZ3:CZ4"/>
    <mergeCell ref="BK3:BK4"/>
    <mergeCell ref="BO3:BO4"/>
    <mergeCell ref="BH3:BH4"/>
    <mergeCell ref="BI3:BI4"/>
    <mergeCell ref="BJ3:BJ4"/>
    <mergeCell ref="BL3:BL4"/>
    <mergeCell ref="BM3:BM4"/>
    <mergeCell ref="CL3:CL4"/>
    <mergeCell ref="CN3:CN4"/>
    <mergeCell ref="CO3:CO4"/>
    <mergeCell ref="CF3:CF4"/>
    <mergeCell ref="CG3:CG4"/>
    <mergeCell ref="CH3:CH4"/>
    <mergeCell ref="BV3:BV4"/>
    <mergeCell ref="BX3:BX4"/>
    <mergeCell ref="BY3:BY4"/>
    <mergeCell ref="BZ3:BZ4"/>
    <mergeCell ref="CB3:CB4"/>
    <mergeCell ref="BS3:BS4"/>
    <mergeCell ref="BW3:BW4"/>
    <mergeCell ref="CA3:CA4"/>
    <mergeCell ref="CM3:CM4"/>
    <mergeCell ref="CI3:CI4"/>
    <mergeCell ref="CY3:CY4"/>
    <mergeCell ref="CU3:CU4"/>
    <mergeCell ref="CQ3:CQ4"/>
    <mergeCell ref="CW3:CW4"/>
    <mergeCell ref="CX3:CX4"/>
    <mergeCell ref="AX3:AX4"/>
    <mergeCell ref="AZ3:AZ4"/>
    <mergeCell ref="BA3:BA4"/>
    <mergeCell ref="BB3:BB4"/>
    <mergeCell ref="BD3:BD4"/>
    <mergeCell ref="CE3:CE4"/>
    <mergeCell ref="BN3:BN4"/>
    <mergeCell ref="BP3:BP4"/>
    <mergeCell ref="BQ3:BQ4"/>
    <mergeCell ref="BR3:BR4"/>
    <mergeCell ref="BT3:BT4"/>
    <mergeCell ref="CJ3:CJ4"/>
    <mergeCell ref="CK3:CK4"/>
    <mergeCell ref="BE3:BE4"/>
    <mergeCell ref="BF3:BF4"/>
    <mergeCell ref="CD3:CD4"/>
    <mergeCell ref="BU3:BU4"/>
    <mergeCell ref="CC3:CC4"/>
    <mergeCell ref="Y3:Y4"/>
    <mergeCell ref="Z3:Z4"/>
    <mergeCell ref="AB3:AB4"/>
    <mergeCell ref="AC3:AC4"/>
    <mergeCell ref="AD3:AD4"/>
    <mergeCell ref="AF3:AF4"/>
    <mergeCell ref="AG3:AG4"/>
    <mergeCell ref="AH3:AH4"/>
    <mergeCell ref="AJ3:AJ4"/>
    <mergeCell ref="F2:F4"/>
    <mergeCell ref="A2:A4"/>
    <mergeCell ref="B2:B4"/>
    <mergeCell ref="C2:C4"/>
    <mergeCell ref="D2:D4"/>
    <mergeCell ref="E2:E4"/>
    <mergeCell ref="AD2:AG2"/>
    <mergeCell ref="G2:G4"/>
    <mergeCell ref="H2:H4"/>
    <mergeCell ref="I2:I4"/>
    <mergeCell ref="J2:J4"/>
    <mergeCell ref="K2:K4"/>
    <mergeCell ref="L2:L4"/>
    <mergeCell ref="M2:M4"/>
    <mergeCell ref="N2:Q2"/>
    <mergeCell ref="R2:U2"/>
    <mergeCell ref="V2:Y2"/>
    <mergeCell ref="Z2:AC2"/>
    <mergeCell ref="O3:O4"/>
    <mergeCell ref="T3:T4"/>
    <mergeCell ref="U3:U4"/>
    <mergeCell ref="V3:V4"/>
    <mergeCell ref="W3:W4"/>
    <mergeCell ref="AA3:AA4"/>
    <mergeCell ref="AU3:AU4"/>
    <mergeCell ref="AY3:AY4"/>
    <mergeCell ref="BG3:BG4"/>
    <mergeCell ref="AS3:AS4"/>
    <mergeCell ref="S3:S4"/>
    <mergeCell ref="N3:N4"/>
    <mergeCell ref="P3:P4"/>
    <mergeCell ref="Q3:Q4"/>
    <mergeCell ref="R3:R4"/>
    <mergeCell ref="AK3:AK4"/>
    <mergeCell ref="BC3:BC4"/>
    <mergeCell ref="AT3:AT4"/>
    <mergeCell ref="AV3:AV4"/>
    <mergeCell ref="AW3:AW4"/>
    <mergeCell ref="AL3:AL4"/>
    <mergeCell ref="AN3:AN4"/>
    <mergeCell ref="AO3:AO4"/>
    <mergeCell ref="AP3:AP4"/>
    <mergeCell ref="AR3:AR4"/>
    <mergeCell ref="AQ3:AQ4"/>
    <mergeCell ref="AE3:AE4"/>
    <mergeCell ref="AI3:AI4"/>
    <mergeCell ref="AM3:AM4"/>
    <mergeCell ref="X3:X4"/>
    <mergeCell ref="BZ2:CC2"/>
    <mergeCell ref="AH2:AK2"/>
    <mergeCell ref="AL2:AO2"/>
    <mergeCell ref="AP2:AS2"/>
    <mergeCell ref="AT2:AW2"/>
    <mergeCell ref="AX2:BA2"/>
    <mergeCell ref="BB2:BE2"/>
    <mergeCell ref="BF2:BI2"/>
    <mergeCell ref="BJ2:BM2"/>
    <mergeCell ref="BN2:BQ2"/>
    <mergeCell ref="BR2:BU2"/>
    <mergeCell ref="BV2:BY2"/>
    <mergeCell ref="DJ2:DJ4"/>
    <mergeCell ref="DK2:DK4"/>
    <mergeCell ref="DB2:DE2"/>
    <mergeCell ref="DF2:DI2"/>
    <mergeCell ref="CD2:CG2"/>
    <mergeCell ref="CH2:CK2"/>
    <mergeCell ref="CL2:CO2"/>
    <mergeCell ref="CP2:CS2"/>
    <mergeCell ref="CT2:CW2"/>
    <mergeCell ref="CX2:DA2"/>
    <mergeCell ref="DA3:DA4"/>
    <mergeCell ref="DB3:DB4"/>
    <mergeCell ref="DD3:DD4"/>
    <mergeCell ref="DE3:DE4"/>
    <mergeCell ref="DF3:DF4"/>
    <mergeCell ref="DH3:DH4"/>
    <mergeCell ref="DI3:DI4"/>
    <mergeCell ref="DC3:DC4"/>
    <mergeCell ref="DG3:DG4"/>
    <mergeCell ref="CP3:CP4"/>
    <mergeCell ref="CR3:CR4"/>
    <mergeCell ref="CS3:CS4"/>
    <mergeCell ref="CT3:CT4"/>
    <mergeCell ref="CV3:CV4"/>
  </mergeCells>
  <conditionalFormatting sqref="A92">
    <cfRule type="duplicateValues" dxfId="6" priority="1" stopIfTrue="1"/>
    <cfRule type="duplicateValues" dxfId="5" priority="2" stopIfTrue="1"/>
  </conditionalFormatting>
  <conditionalFormatting sqref="A113:A138 A94:A111">
    <cfRule type="duplicateValues" dxfId="4" priority="3" stopIfTrue="1"/>
  </conditionalFormatting>
  <conditionalFormatting sqref="A113:A144 A94:A111">
    <cfRule type="duplicateValues" dxfId="3" priority="4" stopIfTrue="1"/>
  </conditionalFormatting>
  <printOptions horizontalCentered="1" headings="1" gridLines="1"/>
  <pageMargins left="0.25" right="0.25" top="1.25" bottom="0.65" header="0" footer="0"/>
  <pageSetup scale="40" fitToWidth="9" fitToHeight="4" orientation="landscape" r:id="rId1"/>
  <headerFooter alignWithMargins="0">
    <oddHeader>&amp;C&amp;"Arial,Bold"&amp;16DHS DIVISION OF AGING SERVICES
UNIFORM COST METHODOLOGY
Personnel Outputs
SFY 2024</oddHeader>
    <oddFooter>&amp;RPage &amp;P of &amp;N</oddFooter>
  </headerFooter>
  <colBreaks count="2" manualBreakCount="2">
    <brk id="25" max="48" man="1"/>
    <brk id="49" max="47" man="1"/>
  </colBreak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8568B-F0B3-4796-805D-45792BFFC9EF}">
  <sheetPr syncVertical="1" syncRef="C92">
    <tabColor theme="4" tint="0.59999389629810485"/>
    <pageSetUpPr fitToPage="1"/>
  </sheetPr>
  <dimension ref="A1:GJ2167"/>
  <sheetViews>
    <sheetView zoomScale="96" zoomScaleNormal="96" workbookViewId="0">
      <pane xSplit="2" ySplit="6" topLeftCell="C92" activePane="bottomRight" state="frozen"/>
      <selection pane="topRight" activeCell="DG33" sqref="DG33:DG42"/>
      <selection pane="bottomLeft" activeCell="DG33" sqref="DG33:DG42"/>
      <selection pane="bottomRight" activeCell="A97" sqref="A97"/>
    </sheetView>
  </sheetViews>
  <sheetFormatPr defaultColWidth="9.140625" defaultRowHeight="18" x14ac:dyDescent="0.25"/>
  <cols>
    <col min="1" max="1" width="61.28515625" style="33" customWidth="1"/>
    <col min="2" max="2" width="17.140625" style="33" customWidth="1"/>
    <col min="3" max="3" width="19.7109375" style="33" customWidth="1"/>
    <col min="4" max="4" width="22.5703125" style="33" bestFit="1" customWidth="1"/>
    <col min="5" max="5" width="19.7109375" style="33" customWidth="1"/>
    <col min="6" max="6" width="16.7109375" style="33" customWidth="1"/>
    <col min="7" max="7" width="18.140625" style="33" customWidth="1"/>
    <col min="8" max="8" width="19.140625" style="33" customWidth="1"/>
    <col min="9" max="9" width="19" style="33" customWidth="1"/>
    <col min="10" max="10" width="18" style="33" customWidth="1"/>
    <col min="11" max="11" width="17.42578125" style="33" customWidth="1"/>
    <col min="12" max="12" width="15.85546875" style="33" customWidth="1"/>
    <col min="13" max="17" width="17.7109375" style="33" customWidth="1"/>
    <col min="18" max="21" width="18.140625" style="33" customWidth="1"/>
    <col min="22" max="32" width="17.7109375" style="33" customWidth="1"/>
    <col min="33" max="43" width="15.5703125" style="33" customWidth="1"/>
    <col min="44" max="44" width="6.42578125" style="33" customWidth="1"/>
    <col min="45" max="45" width="24.7109375" style="33" customWidth="1"/>
    <col min="46" max="64" width="12.140625" style="33" customWidth="1"/>
    <col min="65" max="65" width="6.42578125" style="33" customWidth="1"/>
    <col min="66" max="66" width="24.7109375" style="33" customWidth="1"/>
    <col min="67" max="71" width="12.140625" style="33" customWidth="1"/>
    <col min="72" max="72" width="24.7109375" style="33" customWidth="1"/>
    <col min="73" max="168" width="12.140625" style="33" customWidth="1"/>
    <col min="169" max="169" width="24.7109375" style="33" customWidth="1"/>
    <col min="170" max="16384" width="9.140625" style="33"/>
  </cols>
  <sheetData>
    <row r="1" spans="1:192" x14ac:dyDescent="0.25">
      <c r="A1" s="376"/>
      <c r="B1" s="30" t="s">
        <v>80</v>
      </c>
      <c r="C1" s="377"/>
      <c r="D1" s="378"/>
      <c r="E1" s="378"/>
      <c r="F1" s="378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2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2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</row>
    <row r="2" spans="1:192" ht="24" customHeight="1" x14ac:dyDescent="0.25">
      <c r="A2" s="408"/>
      <c r="B2" s="379" t="str">
        <f>IF(B97=B116,"In Balance","Out of Balance")</f>
        <v>In Balance</v>
      </c>
      <c r="C2" s="377"/>
      <c r="D2" s="378"/>
      <c r="E2" s="378"/>
      <c r="F2" s="378"/>
      <c r="G2" s="97" t="s">
        <v>40</v>
      </c>
      <c r="H2" s="97" t="s">
        <v>41</v>
      </c>
      <c r="I2" s="97" t="s">
        <v>42</v>
      </c>
      <c r="J2" s="97" t="s">
        <v>43</v>
      </c>
      <c r="K2" s="97" t="s">
        <v>44</v>
      </c>
      <c r="L2" s="97" t="s">
        <v>45</v>
      </c>
      <c r="M2" s="97" t="s">
        <v>46</v>
      </c>
      <c r="N2" s="97" t="s">
        <v>47</v>
      </c>
      <c r="O2" s="97" t="s">
        <v>48</v>
      </c>
      <c r="P2" s="97" t="s">
        <v>49</v>
      </c>
      <c r="Q2" s="97" t="s">
        <v>50</v>
      </c>
      <c r="R2" s="97" t="s">
        <v>51</v>
      </c>
      <c r="S2" s="97" t="s">
        <v>52</v>
      </c>
      <c r="T2" s="97" t="s">
        <v>53</v>
      </c>
      <c r="U2" s="97" t="s">
        <v>54</v>
      </c>
      <c r="V2" s="97" t="s">
        <v>55</v>
      </c>
      <c r="W2" s="97" t="s">
        <v>56</v>
      </c>
      <c r="X2" s="97" t="s">
        <v>57</v>
      </c>
      <c r="Y2" s="97" t="s">
        <v>58</v>
      </c>
      <c r="Z2" s="97" t="s">
        <v>59</v>
      </c>
      <c r="AA2" s="97" t="s">
        <v>60</v>
      </c>
      <c r="AB2" s="97" t="s">
        <v>61</v>
      </c>
      <c r="AC2" s="97" t="s">
        <v>62</v>
      </c>
      <c r="AD2" s="97" t="s">
        <v>63</v>
      </c>
      <c r="AE2" s="97" t="s">
        <v>64</v>
      </c>
      <c r="AF2" s="105" t="s">
        <v>81</v>
      </c>
    </row>
    <row r="3" spans="1:192" ht="18.75" customHeight="1" x14ac:dyDescent="0.25">
      <c r="A3" s="408"/>
      <c r="B3" s="379"/>
      <c r="C3" s="377"/>
      <c r="D3" s="378"/>
      <c r="E3" s="378"/>
      <c r="F3" s="378"/>
      <c r="G3" s="405" t="str">
        <f>PERSONNEL_OUTPUTS!N2</f>
        <v>Choose a Service</v>
      </c>
      <c r="H3" s="405" t="str">
        <f>PERSONNEL_OUTPUTS!R2</f>
        <v>Choose a Service</v>
      </c>
      <c r="I3" s="405" t="str">
        <f>PERSONNEL_OUTPUTS!V2</f>
        <v>Choose a Service</v>
      </c>
      <c r="J3" s="405" t="str">
        <f>PERSONNEL_OUTPUTS!Z2</f>
        <v>Choose a Service</v>
      </c>
      <c r="K3" s="405" t="str">
        <f>PERSONNEL_OUTPUTS!AD2</f>
        <v>Choose a Service</v>
      </c>
      <c r="L3" s="405" t="str">
        <f>PERSONNEL_OUTPUTS!AH2</f>
        <v>Choose a Service</v>
      </c>
      <c r="M3" s="405" t="str">
        <f>PERSONNEL_OUTPUTS!AL2</f>
        <v>Choose a Service</v>
      </c>
      <c r="N3" s="405" t="str">
        <f>PERSONNEL_OUTPUTS!AP2</f>
        <v>Choose a Service</v>
      </c>
      <c r="O3" s="405" t="str">
        <f>PERSONNEL_OUTPUTS!AT2</f>
        <v>Choose a Service</v>
      </c>
      <c r="P3" s="405" t="str">
        <f>PERSONNEL_OUTPUTS!AX2</f>
        <v>Choose a Service</v>
      </c>
      <c r="Q3" s="405" t="str">
        <f>PERSONNEL_OUTPUTS!BB2</f>
        <v>Choose a Service</v>
      </c>
      <c r="R3" s="405" t="str">
        <f>PERSONNEL_OUTPUTS!BF2</f>
        <v>Choose a Service</v>
      </c>
      <c r="S3" s="405" t="str">
        <f>PERSONNEL_OUTPUTS!BJ2</f>
        <v>Choose a Service</v>
      </c>
      <c r="T3" s="405" t="str">
        <f>PERSONNEL_OUTPUTS!BN2</f>
        <v>Choose a Service</v>
      </c>
      <c r="U3" s="405" t="str">
        <f>PERSONNEL_OUTPUTS!BR2</f>
        <v>Choose a Service</v>
      </c>
      <c r="V3" s="405" t="str">
        <f>PERSONNEL_OUTPUTS!BV2</f>
        <v>Choose a Service</v>
      </c>
      <c r="W3" s="405" t="str">
        <f>PERSONNEL_OUTPUTS!BZ2</f>
        <v>Choose a Service</v>
      </c>
      <c r="X3" s="405" t="str">
        <f>PERSONNEL_OUTPUTS!CD2</f>
        <v>Choose a Service</v>
      </c>
      <c r="Y3" s="405" t="str">
        <f>PERSONNEL_OUTPUTS!CH2</f>
        <v>Choose a Service</v>
      </c>
      <c r="Z3" s="405" t="str">
        <f>PERSONNEL_OUTPUTS!CL2</f>
        <v>Choose a Service</v>
      </c>
      <c r="AA3" s="405" t="str">
        <f>PERSONNEL_OUTPUTS!CP2</f>
        <v>Choose a Service</v>
      </c>
      <c r="AB3" s="405" t="str">
        <f>PERSONNEL_OUTPUTS!CT2</f>
        <v>Choose a Service</v>
      </c>
      <c r="AC3" s="405" t="str">
        <f>PERSONNEL_OUTPUTS!CX2</f>
        <v>Choose a Service</v>
      </c>
      <c r="AD3" s="405" t="str">
        <f>PERSONNEL_OUTPUTS!DB2</f>
        <v>Choose a Service</v>
      </c>
      <c r="AE3" s="405" t="str">
        <f>PERSONNEL_OUTPUTS!DF2</f>
        <v>Choose a Service</v>
      </c>
      <c r="AF3" s="405" t="s">
        <v>81</v>
      </c>
    </row>
    <row r="4" spans="1:192" ht="18" customHeight="1" x14ac:dyDescent="0.25">
      <c r="A4" s="15"/>
      <c r="B4" s="380" t="str">
        <f>IF(D97=0,"",IF(AND(D97&gt;0,B108=0),"Enter Bldg Space, Line 108",""))</f>
        <v/>
      </c>
      <c r="C4" s="382" t="s">
        <v>82</v>
      </c>
      <c r="D4" s="382" t="s">
        <v>83</v>
      </c>
      <c r="E4" s="382" t="s">
        <v>84</v>
      </c>
      <c r="F4" s="382" t="s">
        <v>85</v>
      </c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</row>
    <row r="5" spans="1:192" ht="18" customHeight="1" x14ac:dyDescent="0.3">
      <c r="A5" s="53" t="str">
        <f>PERSONNEL_OUTPUTS!A1</f>
        <v>Enter Provider Name:</v>
      </c>
      <c r="B5" s="380"/>
      <c r="C5" s="408"/>
      <c r="D5" s="408"/>
      <c r="E5" s="408"/>
      <c r="F5" s="408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</row>
    <row r="6" spans="1:192" ht="39.75" customHeight="1" thickBot="1" x14ac:dyDescent="0.3">
      <c r="A6" s="54" t="s">
        <v>86</v>
      </c>
      <c r="B6" s="55"/>
      <c r="C6" s="409"/>
      <c r="D6" s="409"/>
      <c r="E6" s="409"/>
      <c r="F6" s="409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7"/>
      <c r="X6" s="407"/>
      <c r="Y6" s="407"/>
      <c r="Z6" s="407"/>
      <c r="AA6" s="407"/>
      <c r="AB6" s="407"/>
      <c r="AC6" s="407"/>
      <c r="AD6" s="407"/>
      <c r="AE6" s="407"/>
      <c r="AF6" s="407"/>
    </row>
    <row r="7" spans="1:192" ht="17.25" customHeight="1" x14ac:dyDescent="0.25">
      <c r="A7" s="31"/>
      <c r="B7" s="30"/>
      <c r="C7" s="52"/>
      <c r="D7" s="52"/>
      <c r="E7" s="52"/>
      <c r="F7" s="52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</row>
    <row r="8" spans="1:192" ht="18.75" x14ac:dyDescent="0.3">
      <c r="A8" s="35" t="s">
        <v>273</v>
      </c>
      <c r="B8" s="36">
        <f>PERSONNEL_OUTPUTS!F44</f>
        <v>0</v>
      </c>
      <c r="C8" s="36">
        <f>C$9*$B$8</f>
        <v>0</v>
      </c>
      <c r="D8" s="36">
        <f>D$9*$B$8</f>
        <v>0</v>
      </c>
      <c r="E8" s="37"/>
      <c r="F8" s="38"/>
      <c r="G8" s="107">
        <f>G$9*$B$8</f>
        <v>0</v>
      </c>
      <c r="H8" s="107">
        <f t="shared" ref="H8:AE8" si="0">H$9*$B$8</f>
        <v>0</v>
      </c>
      <c r="I8" s="107">
        <f t="shared" si="0"/>
        <v>0</v>
      </c>
      <c r="J8" s="107">
        <f t="shared" si="0"/>
        <v>0</v>
      </c>
      <c r="K8" s="107">
        <f t="shared" si="0"/>
        <v>0</v>
      </c>
      <c r="L8" s="107">
        <f t="shared" si="0"/>
        <v>0</v>
      </c>
      <c r="M8" s="107">
        <f t="shared" si="0"/>
        <v>0</v>
      </c>
      <c r="N8" s="107">
        <f t="shared" si="0"/>
        <v>0</v>
      </c>
      <c r="O8" s="107">
        <f t="shared" si="0"/>
        <v>0</v>
      </c>
      <c r="P8" s="107">
        <f t="shared" si="0"/>
        <v>0</v>
      </c>
      <c r="Q8" s="107">
        <f t="shared" si="0"/>
        <v>0</v>
      </c>
      <c r="R8" s="107">
        <f t="shared" si="0"/>
        <v>0</v>
      </c>
      <c r="S8" s="107">
        <f t="shared" si="0"/>
        <v>0</v>
      </c>
      <c r="T8" s="107">
        <f t="shared" si="0"/>
        <v>0</v>
      </c>
      <c r="U8" s="107">
        <f t="shared" si="0"/>
        <v>0</v>
      </c>
      <c r="V8" s="107">
        <f t="shared" si="0"/>
        <v>0</v>
      </c>
      <c r="W8" s="107">
        <f t="shared" si="0"/>
        <v>0</v>
      </c>
      <c r="X8" s="107">
        <f t="shared" si="0"/>
        <v>0</v>
      </c>
      <c r="Y8" s="107">
        <f t="shared" si="0"/>
        <v>0</v>
      </c>
      <c r="Z8" s="107">
        <f t="shared" si="0"/>
        <v>0</v>
      </c>
      <c r="AA8" s="107">
        <f t="shared" si="0"/>
        <v>0</v>
      </c>
      <c r="AB8" s="107">
        <f t="shared" si="0"/>
        <v>0</v>
      </c>
      <c r="AC8" s="107">
        <f t="shared" si="0"/>
        <v>0</v>
      </c>
      <c r="AD8" s="107">
        <f t="shared" si="0"/>
        <v>0</v>
      </c>
      <c r="AE8" s="107">
        <f t="shared" si="0"/>
        <v>0</v>
      </c>
      <c r="AF8" s="107">
        <f>AF$9*$B$8</f>
        <v>0</v>
      </c>
    </row>
    <row r="9" spans="1:192" ht="36" x14ac:dyDescent="0.25">
      <c r="A9" s="56" t="s">
        <v>274</v>
      </c>
      <c r="B9" s="57">
        <f>SUM(C9:AF9)</f>
        <v>0</v>
      </c>
      <c r="C9" s="57">
        <f>PERSONNEL_OUTPUTS!J45</f>
        <v>0</v>
      </c>
      <c r="D9" s="57">
        <f>PERSONNEL_OUTPUTS!M45</f>
        <v>0</v>
      </c>
      <c r="E9" s="58"/>
      <c r="F9" s="58"/>
      <c r="G9" s="108">
        <f>PERSONNEL_OUTPUTS!Q45</f>
        <v>0</v>
      </c>
      <c r="H9" s="108">
        <f>PERSONNEL_OUTPUTS!U45</f>
        <v>0</v>
      </c>
      <c r="I9" s="108">
        <f>PERSONNEL_OUTPUTS!Y45</f>
        <v>0</v>
      </c>
      <c r="J9" s="108">
        <f>PERSONNEL_OUTPUTS!AC45</f>
        <v>0</v>
      </c>
      <c r="K9" s="108">
        <f>PERSONNEL_OUTPUTS!AG45</f>
        <v>0</v>
      </c>
      <c r="L9" s="108">
        <f>PERSONNEL_OUTPUTS!AK45</f>
        <v>0</v>
      </c>
      <c r="M9" s="108">
        <f>PERSONNEL_OUTPUTS!AO45</f>
        <v>0</v>
      </c>
      <c r="N9" s="108">
        <f>PERSONNEL_OUTPUTS!AS45</f>
        <v>0</v>
      </c>
      <c r="O9" s="108">
        <f>PERSONNEL_OUTPUTS!AW45</f>
        <v>0</v>
      </c>
      <c r="P9" s="108">
        <f>PERSONNEL_OUTPUTS!BA45</f>
        <v>0</v>
      </c>
      <c r="Q9" s="108">
        <f>PERSONNEL_OUTPUTS!BE45</f>
        <v>0</v>
      </c>
      <c r="R9" s="108">
        <f>PERSONNEL_OUTPUTS!BI45</f>
        <v>0</v>
      </c>
      <c r="S9" s="108">
        <f>PERSONNEL_OUTPUTS!BM45</f>
        <v>0</v>
      </c>
      <c r="T9" s="108">
        <f>PERSONNEL_OUTPUTS!BQ45</f>
        <v>0</v>
      </c>
      <c r="U9" s="108">
        <f>PERSONNEL_OUTPUTS!BU45</f>
        <v>0</v>
      </c>
      <c r="V9" s="108">
        <f>PERSONNEL_OUTPUTS!BY45</f>
        <v>0</v>
      </c>
      <c r="W9" s="108">
        <f>PERSONNEL_OUTPUTS!CC45</f>
        <v>0</v>
      </c>
      <c r="X9" s="108">
        <f>PERSONNEL_OUTPUTS!CQ45</f>
        <v>0</v>
      </c>
      <c r="Y9" s="108">
        <f>PERSONNEL_OUTPUTS!CK45</f>
        <v>0</v>
      </c>
      <c r="Z9" s="108">
        <f>PERSONNEL_OUTPUTS!CO45</f>
        <v>0</v>
      </c>
      <c r="AA9" s="108">
        <f>PERSONNEL_OUTPUTS!CS45</f>
        <v>0</v>
      </c>
      <c r="AB9" s="108">
        <f>PERSONNEL_OUTPUTS!CW45</f>
        <v>0</v>
      </c>
      <c r="AC9" s="108">
        <f>PERSONNEL_OUTPUTS!DA45</f>
        <v>0</v>
      </c>
      <c r="AD9" s="108">
        <f>PERSONNEL_OUTPUTS!DE45</f>
        <v>0</v>
      </c>
      <c r="AE9" s="108">
        <f>PERSONNEL_OUTPUTS!DI45</f>
        <v>0</v>
      </c>
      <c r="AF9" s="108">
        <f>PERSONNEL_OUTPUTS!DK45</f>
        <v>0</v>
      </c>
    </row>
    <row r="10" spans="1:192" ht="36" x14ac:dyDescent="0.25">
      <c r="A10" s="59" t="s">
        <v>275</v>
      </c>
      <c r="B10" s="57">
        <f>SUM(C10:AF10)</f>
        <v>1</v>
      </c>
      <c r="C10" s="57">
        <f>PERSONNEL_OUTPUTS!I49</f>
        <v>0</v>
      </c>
      <c r="D10" s="57">
        <f>PERSONNEL_OUTPUTS!L49</f>
        <v>0</v>
      </c>
      <c r="E10" s="58"/>
      <c r="F10" s="58"/>
      <c r="G10" s="108">
        <f>PERSONNEL_OUTPUTS!O49</f>
        <v>0</v>
      </c>
      <c r="H10" s="108">
        <f>PERSONNEL_OUTPUTS!S49</f>
        <v>0</v>
      </c>
      <c r="I10" s="108">
        <f>PERSONNEL_OUTPUTS!W49</f>
        <v>0</v>
      </c>
      <c r="J10" s="108">
        <f>PERSONNEL_OUTPUTS!AA49</f>
        <v>0</v>
      </c>
      <c r="K10" s="108">
        <f>PERSONNEL_OUTPUTS!AE49</f>
        <v>0</v>
      </c>
      <c r="L10" s="108">
        <f>PERSONNEL_OUTPUTS!AI49</f>
        <v>0</v>
      </c>
      <c r="M10" s="108">
        <f>PERSONNEL_OUTPUTS!AM49</f>
        <v>0</v>
      </c>
      <c r="N10" s="108">
        <f>PERSONNEL_OUTPUTS!AQ49</f>
        <v>0</v>
      </c>
      <c r="O10" s="108">
        <f>PERSONNEL_OUTPUTS!AU49</f>
        <v>0</v>
      </c>
      <c r="P10" s="108">
        <f>PERSONNEL_OUTPUTS!AY49</f>
        <v>0</v>
      </c>
      <c r="Q10" s="108">
        <f>PERSONNEL_OUTPUTS!BC49</f>
        <v>0</v>
      </c>
      <c r="R10" s="108">
        <f>PERSONNEL_OUTPUTS!BG49</f>
        <v>0</v>
      </c>
      <c r="S10" s="108">
        <f>PERSONNEL_OUTPUTS!BK49</f>
        <v>0</v>
      </c>
      <c r="T10" s="108">
        <f>PERSONNEL_OUTPUTS!BO49</f>
        <v>0</v>
      </c>
      <c r="U10" s="108">
        <f>PERSONNEL_OUTPUTS!BS49</f>
        <v>0</v>
      </c>
      <c r="V10" s="108">
        <f>PERSONNEL_OUTPUTS!BW49</f>
        <v>0</v>
      </c>
      <c r="W10" s="108">
        <f>PERSONNEL_OUTPUTS!CA49</f>
        <v>0</v>
      </c>
      <c r="X10" s="108">
        <f>PERSONNEL_OUTPUTS!CE49</f>
        <v>0</v>
      </c>
      <c r="Y10" s="108">
        <f>PERSONNEL_OUTPUTS!CI49</f>
        <v>0</v>
      </c>
      <c r="Z10" s="108">
        <f>PERSONNEL_OUTPUTS!CM49</f>
        <v>0</v>
      </c>
      <c r="AA10" s="108">
        <f>PERSONNEL_OUTPUTS!CQ49</f>
        <v>0</v>
      </c>
      <c r="AB10" s="108">
        <f>PERSONNEL_OUTPUTS!CU49</f>
        <v>0</v>
      </c>
      <c r="AC10" s="108">
        <f>PERSONNEL_OUTPUTS!CY49</f>
        <v>0</v>
      </c>
      <c r="AD10" s="108">
        <f>PERSONNEL_OUTPUTS!DC49</f>
        <v>0</v>
      </c>
      <c r="AE10" s="108">
        <f>PERSONNEL_OUTPUTS!DG49</f>
        <v>0</v>
      </c>
      <c r="AF10" s="108">
        <f>PERSONNEL_OUTPUTS!DJ49</f>
        <v>1</v>
      </c>
    </row>
    <row r="11" spans="1:192" ht="21.75" customHeight="1" x14ac:dyDescent="0.25">
      <c r="A11" s="39"/>
      <c r="B11" s="36"/>
      <c r="C11" s="36"/>
      <c r="D11" s="36"/>
      <c r="E11" s="36"/>
      <c r="F11" s="36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</row>
    <row r="12" spans="1:192" ht="36.75" x14ac:dyDescent="0.3">
      <c r="A12" s="35" t="s">
        <v>276</v>
      </c>
      <c r="B12" s="40">
        <f>+SUM(B13:B15)</f>
        <v>0</v>
      </c>
      <c r="C12" s="36"/>
      <c r="D12" s="36"/>
      <c r="E12" s="36"/>
      <c r="F12" s="36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</row>
    <row r="13" spans="1:192" x14ac:dyDescent="0.25">
      <c r="A13" s="235" t="s">
        <v>88</v>
      </c>
      <c r="B13" s="236">
        <f>SUPPORT_INPUTS!B8</f>
        <v>0</v>
      </c>
      <c r="C13" s="237">
        <f>IF($B13-SUM($G13:$AF13)&lt;0,"Over Allocated",(+$B13-SUM($G13:$AF13)))</f>
        <v>0</v>
      </c>
      <c r="D13" s="236"/>
      <c r="E13" s="236"/>
      <c r="F13" s="236"/>
      <c r="G13" s="238">
        <f>SUPPORT_INPUTS!H8</f>
        <v>0</v>
      </c>
      <c r="H13" s="238">
        <f>SUPPORT_INPUTS!I8</f>
        <v>0</v>
      </c>
      <c r="I13" s="238">
        <f>SUPPORT_INPUTS!J8</f>
        <v>0</v>
      </c>
      <c r="J13" s="238">
        <f>SUPPORT_INPUTS!K8</f>
        <v>0</v>
      </c>
      <c r="K13" s="238">
        <f>SUPPORT_INPUTS!L8</f>
        <v>0</v>
      </c>
      <c r="L13" s="238">
        <f>SUPPORT_INPUTS!M8</f>
        <v>0</v>
      </c>
      <c r="M13" s="238">
        <f>SUPPORT_INPUTS!N8</f>
        <v>0</v>
      </c>
      <c r="N13" s="238">
        <f>SUPPORT_INPUTS!O8</f>
        <v>0</v>
      </c>
      <c r="O13" s="238">
        <f>SUPPORT_INPUTS!P8</f>
        <v>0</v>
      </c>
      <c r="P13" s="238">
        <f>SUPPORT_INPUTS!Q8</f>
        <v>0</v>
      </c>
      <c r="Q13" s="238">
        <f>SUPPORT_INPUTS!R8</f>
        <v>0</v>
      </c>
      <c r="R13" s="238">
        <f>SUPPORT_INPUTS!S8</f>
        <v>0</v>
      </c>
      <c r="S13" s="238">
        <f>SUPPORT_INPUTS!T8</f>
        <v>0</v>
      </c>
      <c r="T13" s="238">
        <f>SUPPORT_INPUTS!U8</f>
        <v>0</v>
      </c>
      <c r="U13" s="238">
        <f>SUPPORT_INPUTS!V8</f>
        <v>0</v>
      </c>
      <c r="V13" s="238">
        <f>SUPPORT_INPUTS!W8</f>
        <v>0</v>
      </c>
      <c r="W13" s="238">
        <f>SUPPORT_INPUTS!X8</f>
        <v>0</v>
      </c>
      <c r="X13" s="238">
        <f>SUPPORT_INPUTS!Y8</f>
        <v>0</v>
      </c>
      <c r="Y13" s="238">
        <f>SUPPORT_INPUTS!Z8</f>
        <v>0</v>
      </c>
      <c r="Z13" s="238">
        <f>SUPPORT_INPUTS!AA8</f>
        <v>0</v>
      </c>
      <c r="AA13" s="238">
        <f>SUPPORT_INPUTS!AB8</f>
        <v>0</v>
      </c>
      <c r="AB13" s="238">
        <f>SUPPORT_INPUTS!AC8</f>
        <v>0</v>
      </c>
      <c r="AC13" s="238">
        <f>SUPPORT_INPUTS!AD8</f>
        <v>0</v>
      </c>
      <c r="AD13" s="238">
        <f>SUPPORT_INPUTS!AE8</f>
        <v>0</v>
      </c>
      <c r="AE13" s="238">
        <f>SUPPORT_INPUTS!AF8</f>
        <v>0</v>
      </c>
      <c r="AF13" s="238">
        <f>SUPPORT_INPUTS!AG8</f>
        <v>0</v>
      </c>
      <c r="AG13" s="239"/>
      <c r="AH13" s="239"/>
      <c r="AI13" s="239"/>
      <c r="AJ13" s="239"/>
      <c r="AK13" s="239"/>
      <c r="AL13" s="239"/>
      <c r="AM13" s="239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</row>
    <row r="14" spans="1:192" x14ac:dyDescent="0.25">
      <c r="A14" s="235" t="s">
        <v>89</v>
      </c>
      <c r="B14" s="236">
        <f>SUPPORT_INPUTS!B9</f>
        <v>0</v>
      </c>
      <c r="C14" s="237">
        <f>IF($B14-SUM($G14:$AF14)&lt;0,"Over Allocated",(+$B14-SUM($G14:$AF14)))</f>
        <v>0</v>
      </c>
      <c r="D14" s="236"/>
      <c r="E14" s="236"/>
      <c r="F14" s="236"/>
      <c r="G14" s="238">
        <f>SUPPORT_INPUTS!H9</f>
        <v>0</v>
      </c>
      <c r="H14" s="238">
        <f>SUPPORT_INPUTS!I9</f>
        <v>0</v>
      </c>
      <c r="I14" s="238">
        <f>SUPPORT_INPUTS!J9</f>
        <v>0</v>
      </c>
      <c r="J14" s="238">
        <f>SUPPORT_INPUTS!K9</f>
        <v>0</v>
      </c>
      <c r="K14" s="238">
        <f>SUPPORT_INPUTS!L9</f>
        <v>0</v>
      </c>
      <c r="L14" s="238">
        <f>SUPPORT_INPUTS!M9</f>
        <v>0</v>
      </c>
      <c r="M14" s="238">
        <f>SUPPORT_INPUTS!N9</f>
        <v>0</v>
      </c>
      <c r="N14" s="238">
        <f>SUPPORT_INPUTS!O9</f>
        <v>0</v>
      </c>
      <c r="O14" s="238">
        <f>SUPPORT_INPUTS!P9</f>
        <v>0</v>
      </c>
      <c r="P14" s="238">
        <f>SUPPORT_INPUTS!Q9</f>
        <v>0</v>
      </c>
      <c r="Q14" s="238">
        <f>SUPPORT_INPUTS!R9</f>
        <v>0</v>
      </c>
      <c r="R14" s="238">
        <f>SUPPORT_INPUTS!S9</f>
        <v>0</v>
      </c>
      <c r="S14" s="238">
        <f>SUPPORT_INPUTS!T9</f>
        <v>0</v>
      </c>
      <c r="T14" s="238">
        <f>SUPPORT_INPUTS!U9</f>
        <v>0</v>
      </c>
      <c r="U14" s="238">
        <f>SUPPORT_INPUTS!V9</f>
        <v>0</v>
      </c>
      <c r="V14" s="238">
        <f>SUPPORT_INPUTS!W9</f>
        <v>0</v>
      </c>
      <c r="W14" s="238">
        <f>SUPPORT_INPUTS!X9</f>
        <v>0</v>
      </c>
      <c r="X14" s="238">
        <f>SUPPORT_INPUTS!Y9</f>
        <v>0</v>
      </c>
      <c r="Y14" s="238">
        <f>SUPPORT_INPUTS!Z9</f>
        <v>0</v>
      </c>
      <c r="Z14" s="238">
        <f>SUPPORT_INPUTS!AA9</f>
        <v>0</v>
      </c>
      <c r="AA14" s="238">
        <f>SUPPORT_INPUTS!AB9</f>
        <v>0</v>
      </c>
      <c r="AB14" s="238">
        <f>SUPPORT_INPUTS!AC9</f>
        <v>0</v>
      </c>
      <c r="AC14" s="238">
        <f>SUPPORT_INPUTS!AD9</f>
        <v>0</v>
      </c>
      <c r="AD14" s="238">
        <f>SUPPORT_INPUTS!AE9</f>
        <v>0</v>
      </c>
      <c r="AE14" s="238">
        <f>SUPPORT_INPUTS!AF9</f>
        <v>0</v>
      </c>
      <c r="AF14" s="238">
        <f>SUPPORT_INPUTS!AG9</f>
        <v>0</v>
      </c>
      <c r="AG14" s="239"/>
      <c r="AH14" s="239"/>
      <c r="AI14" s="239"/>
      <c r="AJ14" s="239"/>
      <c r="AK14" s="239"/>
      <c r="AL14" s="239"/>
      <c r="AM14" s="239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</row>
    <row r="15" spans="1:192" x14ac:dyDescent="0.25">
      <c r="A15" s="235" t="s">
        <v>90</v>
      </c>
      <c r="B15" s="236">
        <f>SUPPORT_INPUTS!B10</f>
        <v>0</v>
      </c>
      <c r="C15" s="237">
        <f>IF($B15-SUM($G15:$AF15)&lt;0,"Over Allocated",(+$B15-SUM($G15:$AF15)))</f>
        <v>0</v>
      </c>
      <c r="D15" s="236"/>
      <c r="E15" s="236"/>
      <c r="F15" s="236"/>
      <c r="G15" s="238">
        <f>SUPPORT_INPUTS!H10</f>
        <v>0</v>
      </c>
      <c r="H15" s="238">
        <f>SUPPORT_INPUTS!I10</f>
        <v>0</v>
      </c>
      <c r="I15" s="238">
        <f>SUPPORT_INPUTS!J10</f>
        <v>0</v>
      </c>
      <c r="J15" s="238">
        <f>SUPPORT_INPUTS!K10</f>
        <v>0</v>
      </c>
      <c r="K15" s="238">
        <f>SUPPORT_INPUTS!L10</f>
        <v>0</v>
      </c>
      <c r="L15" s="238">
        <f>SUPPORT_INPUTS!M10</f>
        <v>0</v>
      </c>
      <c r="M15" s="238">
        <f>SUPPORT_INPUTS!N10</f>
        <v>0</v>
      </c>
      <c r="N15" s="238">
        <f>SUPPORT_INPUTS!O10</f>
        <v>0</v>
      </c>
      <c r="O15" s="238">
        <f>SUPPORT_INPUTS!P10</f>
        <v>0</v>
      </c>
      <c r="P15" s="238">
        <f>SUPPORT_INPUTS!Q10</f>
        <v>0</v>
      </c>
      <c r="Q15" s="238">
        <f>SUPPORT_INPUTS!R10</f>
        <v>0</v>
      </c>
      <c r="R15" s="238">
        <f>SUPPORT_INPUTS!S10</f>
        <v>0</v>
      </c>
      <c r="S15" s="238">
        <f>SUPPORT_INPUTS!T10</f>
        <v>0</v>
      </c>
      <c r="T15" s="238">
        <f>SUPPORT_INPUTS!U10</f>
        <v>0</v>
      </c>
      <c r="U15" s="238">
        <f>SUPPORT_INPUTS!V10</f>
        <v>0</v>
      </c>
      <c r="V15" s="238">
        <f>SUPPORT_INPUTS!W10</f>
        <v>0</v>
      </c>
      <c r="W15" s="238">
        <f>SUPPORT_INPUTS!X10</f>
        <v>0</v>
      </c>
      <c r="X15" s="238">
        <f>SUPPORT_INPUTS!Y10</f>
        <v>0</v>
      </c>
      <c r="Y15" s="238">
        <f>SUPPORT_INPUTS!Z10</f>
        <v>0</v>
      </c>
      <c r="Z15" s="238">
        <f>SUPPORT_INPUTS!AA10</f>
        <v>0</v>
      </c>
      <c r="AA15" s="238">
        <f>SUPPORT_INPUTS!AB10</f>
        <v>0</v>
      </c>
      <c r="AB15" s="238">
        <f>SUPPORT_INPUTS!AC10</f>
        <v>0</v>
      </c>
      <c r="AC15" s="238">
        <f>SUPPORT_INPUTS!AD10</f>
        <v>0</v>
      </c>
      <c r="AD15" s="238">
        <f>SUPPORT_INPUTS!AE10</f>
        <v>0</v>
      </c>
      <c r="AE15" s="238">
        <f>SUPPORT_INPUTS!AF10</f>
        <v>0</v>
      </c>
      <c r="AF15" s="238">
        <f>SUPPORT_INPUTS!AG10</f>
        <v>0</v>
      </c>
      <c r="AG15" s="239"/>
      <c r="AH15" s="239"/>
      <c r="AI15" s="239"/>
      <c r="AJ15" s="239"/>
      <c r="AK15" s="239"/>
      <c r="AL15" s="239"/>
      <c r="AM15" s="239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</row>
    <row r="16" spans="1:192" ht="21.75" customHeight="1" x14ac:dyDescent="0.25">
      <c r="A16" s="240"/>
      <c r="B16" s="236"/>
      <c r="C16" s="36"/>
      <c r="D16" s="236"/>
      <c r="E16" s="236"/>
      <c r="F16" s="236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9"/>
      <c r="AH16" s="239"/>
      <c r="AI16" s="239"/>
      <c r="AJ16" s="239"/>
      <c r="AK16" s="239"/>
      <c r="AL16" s="239"/>
      <c r="AM16" s="239"/>
    </row>
    <row r="17" spans="1:39" ht="36.75" x14ac:dyDescent="0.3">
      <c r="A17" s="42" t="s">
        <v>277</v>
      </c>
      <c r="B17" s="40">
        <f>+SUM(B18:B21)</f>
        <v>0</v>
      </c>
      <c r="C17" s="36"/>
      <c r="D17" s="36"/>
      <c r="E17" s="36"/>
      <c r="F17" s="36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</row>
    <row r="18" spans="1:39" x14ac:dyDescent="0.25">
      <c r="A18" s="235" t="s">
        <v>92</v>
      </c>
      <c r="B18" s="236">
        <f>SUPPORT_INPUTS!B13</f>
        <v>0</v>
      </c>
      <c r="C18" s="236" t="str">
        <f>IF(B18=SUM(E18:AF18)," ","expense not correctly distributed")</f>
        <v xml:space="preserve"> </v>
      </c>
      <c r="D18" s="236"/>
      <c r="E18" s="236" t="str">
        <f>IF(SUM(PERSONNEL_OUTPUTS!B$33:B$42)=0,"no driver personnel",+B18-SUM(F18:AF18))</f>
        <v>no driver personnel</v>
      </c>
      <c r="F18" s="236"/>
      <c r="G18" s="238">
        <f>SUPPORT_INPUTS!H13</f>
        <v>0</v>
      </c>
      <c r="H18" s="238">
        <f>SUPPORT_INPUTS!I13</f>
        <v>0</v>
      </c>
      <c r="I18" s="238">
        <f>SUPPORT_INPUTS!J13</f>
        <v>0</v>
      </c>
      <c r="J18" s="238">
        <f>SUPPORT_INPUTS!K13</f>
        <v>0</v>
      </c>
      <c r="K18" s="238">
        <f>SUPPORT_INPUTS!L13</f>
        <v>0</v>
      </c>
      <c r="L18" s="238">
        <f>SUPPORT_INPUTS!M13</f>
        <v>0</v>
      </c>
      <c r="M18" s="238">
        <f>SUPPORT_INPUTS!N13</f>
        <v>0</v>
      </c>
      <c r="N18" s="238">
        <f>SUPPORT_INPUTS!O13</f>
        <v>0</v>
      </c>
      <c r="O18" s="238">
        <f>SUPPORT_INPUTS!P13</f>
        <v>0</v>
      </c>
      <c r="P18" s="238">
        <f>SUPPORT_INPUTS!Q13</f>
        <v>0</v>
      </c>
      <c r="Q18" s="238">
        <f>SUPPORT_INPUTS!R13</f>
        <v>0</v>
      </c>
      <c r="R18" s="238">
        <f>SUPPORT_INPUTS!S13</f>
        <v>0</v>
      </c>
      <c r="S18" s="238">
        <f>SUPPORT_INPUTS!T13</f>
        <v>0</v>
      </c>
      <c r="T18" s="238">
        <f>SUPPORT_INPUTS!U13</f>
        <v>0</v>
      </c>
      <c r="U18" s="238">
        <f>SUPPORT_INPUTS!V13</f>
        <v>0</v>
      </c>
      <c r="V18" s="238">
        <f>SUPPORT_INPUTS!W13</f>
        <v>0</v>
      </c>
      <c r="W18" s="238">
        <f>SUPPORT_INPUTS!X13</f>
        <v>0</v>
      </c>
      <c r="X18" s="238">
        <f>SUPPORT_INPUTS!Y13</f>
        <v>0</v>
      </c>
      <c r="Y18" s="238">
        <f>SUPPORT_INPUTS!Z13</f>
        <v>0</v>
      </c>
      <c r="Z18" s="238">
        <f>SUPPORT_INPUTS!AA13</f>
        <v>0</v>
      </c>
      <c r="AA18" s="238">
        <f>SUPPORT_INPUTS!AB13</f>
        <v>0</v>
      </c>
      <c r="AB18" s="238">
        <f>SUPPORT_INPUTS!AC13</f>
        <v>0</v>
      </c>
      <c r="AC18" s="238">
        <f>SUPPORT_INPUTS!AD13</f>
        <v>0</v>
      </c>
      <c r="AD18" s="238">
        <f>SUPPORT_INPUTS!AE13</f>
        <v>0</v>
      </c>
      <c r="AE18" s="238">
        <f>SUPPORT_INPUTS!AF13</f>
        <v>0</v>
      </c>
      <c r="AF18" s="238">
        <f>SUPPORT_INPUTS!AG13</f>
        <v>0</v>
      </c>
      <c r="AG18" s="239"/>
      <c r="AH18" s="239"/>
      <c r="AI18" s="239"/>
      <c r="AJ18" s="239"/>
      <c r="AK18" s="239"/>
      <c r="AL18" s="239"/>
      <c r="AM18" s="239"/>
    </row>
    <row r="19" spans="1:39" x14ac:dyDescent="0.25">
      <c r="A19" s="235" t="s">
        <v>93</v>
      </c>
      <c r="B19" s="236">
        <f>SUPPORT_INPUTS!B14</f>
        <v>0</v>
      </c>
      <c r="C19" s="236" t="str">
        <f>IF(B19=SUM(E19:AF19)," ","expense not correctly distributed")</f>
        <v xml:space="preserve"> </v>
      </c>
      <c r="D19" s="236"/>
      <c r="E19" s="236" t="str">
        <f>IF(SUM(PERSONNEL_OUTPUTS!B$33:B$42)=0,"no driver personnel",+B19-SUM(F19:AF19))</f>
        <v>no driver personnel</v>
      </c>
      <c r="F19" s="236"/>
      <c r="G19" s="238">
        <f>SUPPORT_INPUTS!H14</f>
        <v>0</v>
      </c>
      <c r="H19" s="238">
        <f>SUPPORT_INPUTS!I14</f>
        <v>0</v>
      </c>
      <c r="I19" s="238">
        <f>SUPPORT_INPUTS!J14</f>
        <v>0</v>
      </c>
      <c r="J19" s="238">
        <f>SUPPORT_INPUTS!K14</f>
        <v>0</v>
      </c>
      <c r="K19" s="238">
        <f>SUPPORT_INPUTS!L14</f>
        <v>0</v>
      </c>
      <c r="L19" s="238">
        <f>SUPPORT_INPUTS!M14</f>
        <v>0</v>
      </c>
      <c r="M19" s="238">
        <f>SUPPORT_INPUTS!N14</f>
        <v>0</v>
      </c>
      <c r="N19" s="238">
        <f>SUPPORT_INPUTS!O14</f>
        <v>0</v>
      </c>
      <c r="O19" s="238">
        <f>SUPPORT_INPUTS!P14</f>
        <v>0</v>
      </c>
      <c r="P19" s="238">
        <f>SUPPORT_INPUTS!Q14</f>
        <v>0</v>
      </c>
      <c r="Q19" s="238">
        <f>SUPPORT_INPUTS!R14</f>
        <v>0</v>
      </c>
      <c r="R19" s="238">
        <f>SUPPORT_INPUTS!S14</f>
        <v>0</v>
      </c>
      <c r="S19" s="238">
        <f>SUPPORT_INPUTS!T14</f>
        <v>0</v>
      </c>
      <c r="T19" s="238">
        <f>SUPPORT_INPUTS!U14</f>
        <v>0</v>
      </c>
      <c r="U19" s="238">
        <f>SUPPORT_INPUTS!V14</f>
        <v>0</v>
      </c>
      <c r="V19" s="238">
        <f>SUPPORT_INPUTS!W14</f>
        <v>0</v>
      </c>
      <c r="W19" s="238">
        <f>SUPPORT_INPUTS!X14</f>
        <v>0</v>
      </c>
      <c r="X19" s="238">
        <f>SUPPORT_INPUTS!Y14</f>
        <v>0</v>
      </c>
      <c r="Y19" s="238">
        <f>SUPPORT_INPUTS!Z14</f>
        <v>0</v>
      </c>
      <c r="Z19" s="238">
        <f>SUPPORT_INPUTS!AA14</f>
        <v>0</v>
      </c>
      <c r="AA19" s="238">
        <f>SUPPORT_INPUTS!AB14</f>
        <v>0</v>
      </c>
      <c r="AB19" s="238">
        <f>SUPPORT_INPUTS!AC14</f>
        <v>0</v>
      </c>
      <c r="AC19" s="238">
        <f>SUPPORT_INPUTS!AD14</f>
        <v>0</v>
      </c>
      <c r="AD19" s="238">
        <f>SUPPORT_INPUTS!AE14</f>
        <v>0</v>
      </c>
      <c r="AE19" s="238">
        <f>SUPPORT_INPUTS!AF14</f>
        <v>0</v>
      </c>
      <c r="AF19" s="238">
        <f>SUPPORT_INPUTS!AG14</f>
        <v>0</v>
      </c>
      <c r="AG19" s="239"/>
      <c r="AH19" s="239"/>
      <c r="AI19" s="239"/>
      <c r="AJ19" s="239"/>
      <c r="AK19" s="239"/>
      <c r="AL19" s="239"/>
      <c r="AM19" s="239"/>
    </row>
    <row r="20" spans="1:39" x14ac:dyDescent="0.25">
      <c r="A20" s="235" t="s">
        <v>94</v>
      </c>
      <c r="B20" s="236">
        <f>SUPPORT_INPUTS!B15</f>
        <v>0</v>
      </c>
      <c r="C20" s="236" t="str">
        <f>IF(B20=SUM(E20:AF20)," ","expense not correctly distributed")</f>
        <v xml:space="preserve"> </v>
      </c>
      <c r="D20" s="236"/>
      <c r="E20" s="236" t="str">
        <f>IF(SUM(PERSONNEL_OUTPUTS!B$33:B$42)=0,"no driver personnel",+B20-SUM(F20:AF20))</f>
        <v>no driver personnel</v>
      </c>
      <c r="F20" s="236"/>
      <c r="G20" s="238">
        <f>SUPPORT_INPUTS!H15</f>
        <v>0</v>
      </c>
      <c r="H20" s="238">
        <f>SUPPORT_INPUTS!I15</f>
        <v>0</v>
      </c>
      <c r="I20" s="238">
        <f>SUPPORT_INPUTS!J15</f>
        <v>0</v>
      </c>
      <c r="J20" s="238">
        <f>SUPPORT_INPUTS!K15</f>
        <v>0</v>
      </c>
      <c r="K20" s="238">
        <f>SUPPORT_INPUTS!L15</f>
        <v>0</v>
      </c>
      <c r="L20" s="238">
        <f>SUPPORT_INPUTS!M15</f>
        <v>0</v>
      </c>
      <c r="M20" s="238">
        <f>SUPPORT_INPUTS!N15</f>
        <v>0</v>
      </c>
      <c r="N20" s="238">
        <f>SUPPORT_INPUTS!O15</f>
        <v>0</v>
      </c>
      <c r="O20" s="238">
        <f>SUPPORT_INPUTS!P15</f>
        <v>0</v>
      </c>
      <c r="P20" s="238">
        <f>SUPPORT_INPUTS!Q15</f>
        <v>0</v>
      </c>
      <c r="Q20" s="238">
        <f>SUPPORT_INPUTS!R15</f>
        <v>0</v>
      </c>
      <c r="R20" s="238">
        <f>SUPPORT_INPUTS!S15</f>
        <v>0</v>
      </c>
      <c r="S20" s="238">
        <f>SUPPORT_INPUTS!T15</f>
        <v>0</v>
      </c>
      <c r="T20" s="238">
        <f>SUPPORT_INPUTS!U15</f>
        <v>0</v>
      </c>
      <c r="U20" s="238">
        <f>SUPPORT_INPUTS!V15</f>
        <v>0</v>
      </c>
      <c r="V20" s="238">
        <f>SUPPORT_INPUTS!W15</f>
        <v>0</v>
      </c>
      <c r="W20" s="238">
        <f>SUPPORT_INPUTS!X15</f>
        <v>0</v>
      </c>
      <c r="X20" s="238">
        <f>SUPPORT_INPUTS!Y15</f>
        <v>0</v>
      </c>
      <c r="Y20" s="238">
        <f>SUPPORT_INPUTS!Z15</f>
        <v>0</v>
      </c>
      <c r="Z20" s="238">
        <f>SUPPORT_INPUTS!AA15</f>
        <v>0</v>
      </c>
      <c r="AA20" s="238">
        <f>SUPPORT_INPUTS!AB15</f>
        <v>0</v>
      </c>
      <c r="AB20" s="238">
        <f>SUPPORT_INPUTS!AC15</f>
        <v>0</v>
      </c>
      <c r="AC20" s="238">
        <f>SUPPORT_INPUTS!AD15</f>
        <v>0</v>
      </c>
      <c r="AD20" s="238">
        <f>SUPPORT_INPUTS!AE15</f>
        <v>0</v>
      </c>
      <c r="AE20" s="238">
        <f>SUPPORT_INPUTS!AF15</f>
        <v>0</v>
      </c>
      <c r="AF20" s="238">
        <f>SUPPORT_INPUTS!AG15</f>
        <v>0</v>
      </c>
      <c r="AG20" s="239"/>
      <c r="AH20" s="239"/>
      <c r="AI20" s="239"/>
      <c r="AJ20" s="239"/>
      <c r="AK20" s="239"/>
      <c r="AL20" s="239"/>
      <c r="AM20" s="239"/>
    </row>
    <row r="21" spans="1:39" x14ac:dyDescent="0.25">
      <c r="A21" s="235" t="s">
        <v>95</v>
      </c>
      <c r="B21" s="236">
        <f>SUPPORT_INPUTS!B16</f>
        <v>0</v>
      </c>
      <c r="C21" s="236" t="str">
        <f>IF(B21=SUM(E21:AF21)," ","expense not correctly distributed")</f>
        <v xml:space="preserve"> </v>
      </c>
      <c r="D21" s="236"/>
      <c r="E21" s="236" t="str">
        <f>IF(SUM(PERSONNEL_OUTPUTS!B$33:B$42)=0,"no driver personnel",+B21-SUM(F21:AF21))</f>
        <v>no driver personnel</v>
      </c>
      <c r="F21" s="236"/>
      <c r="G21" s="238">
        <f>SUPPORT_INPUTS!H16</f>
        <v>0</v>
      </c>
      <c r="H21" s="238">
        <f>SUPPORT_INPUTS!I16</f>
        <v>0</v>
      </c>
      <c r="I21" s="238">
        <f>SUPPORT_INPUTS!J16</f>
        <v>0</v>
      </c>
      <c r="J21" s="238">
        <f>SUPPORT_INPUTS!K16</f>
        <v>0</v>
      </c>
      <c r="K21" s="238">
        <f>SUPPORT_INPUTS!L16</f>
        <v>0</v>
      </c>
      <c r="L21" s="238">
        <f>SUPPORT_INPUTS!M16</f>
        <v>0</v>
      </c>
      <c r="M21" s="238">
        <f>SUPPORT_INPUTS!N16</f>
        <v>0</v>
      </c>
      <c r="N21" s="238">
        <f>SUPPORT_INPUTS!O16</f>
        <v>0</v>
      </c>
      <c r="O21" s="238">
        <f>SUPPORT_INPUTS!P16</f>
        <v>0</v>
      </c>
      <c r="P21" s="238">
        <f>SUPPORT_INPUTS!Q16</f>
        <v>0</v>
      </c>
      <c r="Q21" s="238">
        <f>SUPPORT_INPUTS!R16</f>
        <v>0</v>
      </c>
      <c r="R21" s="238">
        <f>SUPPORT_INPUTS!S16</f>
        <v>0</v>
      </c>
      <c r="S21" s="238">
        <f>SUPPORT_INPUTS!T16</f>
        <v>0</v>
      </c>
      <c r="T21" s="238">
        <f>SUPPORT_INPUTS!U16</f>
        <v>0</v>
      </c>
      <c r="U21" s="238">
        <f>SUPPORT_INPUTS!V16</f>
        <v>0</v>
      </c>
      <c r="V21" s="238">
        <f>SUPPORT_INPUTS!W16</f>
        <v>0</v>
      </c>
      <c r="W21" s="238">
        <f>SUPPORT_INPUTS!X16</f>
        <v>0</v>
      </c>
      <c r="X21" s="238">
        <f>SUPPORT_INPUTS!Y16</f>
        <v>0</v>
      </c>
      <c r="Y21" s="238">
        <f>SUPPORT_INPUTS!Z16</f>
        <v>0</v>
      </c>
      <c r="Z21" s="238">
        <f>SUPPORT_INPUTS!AA16</f>
        <v>0</v>
      </c>
      <c r="AA21" s="238">
        <f>SUPPORT_INPUTS!AB16</f>
        <v>0</v>
      </c>
      <c r="AB21" s="238">
        <f>SUPPORT_INPUTS!AC16</f>
        <v>0</v>
      </c>
      <c r="AC21" s="238">
        <f>SUPPORT_INPUTS!AD16</f>
        <v>0</v>
      </c>
      <c r="AD21" s="238">
        <f>SUPPORT_INPUTS!AE16</f>
        <v>0</v>
      </c>
      <c r="AE21" s="238">
        <f>SUPPORT_INPUTS!AF16</f>
        <v>0</v>
      </c>
      <c r="AF21" s="238">
        <f>SUPPORT_INPUTS!AG16</f>
        <v>0</v>
      </c>
      <c r="AG21" s="239"/>
      <c r="AH21" s="239"/>
      <c r="AI21" s="239"/>
      <c r="AJ21" s="239"/>
      <c r="AK21" s="239"/>
      <c r="AL21" s="239"/>
      <c r="AM21" s="239"/>
    </row>
    <row r="22" spans="1:39" ht="21.75" customHeight="1" x14ac:dyDescent="0.25">
      <c r="A22" s="39"/>
      <c r="B22" s="36"/>
      <c r="C22" s="36"/>
      <c r="D22" s="36"/>
      <c r="E22" s="36"/>
      <c r="F22" s="36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</row>
    <row r="23" spans="1:39" ht="18.75" x14ac:dyDescent="0.3">
      <c r="A23" s="42" t="s">
        <v>278</v>
      </c>
      <c r="B23" s="40">
        <f>+SUM(B24:B30)</f>
        <v>0</v>
      </c>
      <c r="C23" s="36"/>
      <c r="D23" s="36"/>
      <c r="E23" s="36"/>
      <c r="F23" s="36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</row>
    <row r="24" spans="1:39" x14ac:dyDescent="0.25">
      <c r="A24" s="235" t="s">
        <v>97</v>
      </c>
      <c r="B24" s="236">
        <f>SUPPORT_INPUTS!B19</f>
        <v>0</v>
      </c>
      <c r="C24" s="47"/>
      <c r="D24" s="237">
        <f t="shared" ref="D24:D30" si="1">IF($B24-SUM($G24:$AF24)&lt;0,"Over Allocated",(+$B24-SUM($G24:$AF24)))</f>
        <v>0</v>
      </c>
      <c r="E24" s="47"/>
      <c r="F24" s="47"/>
      <c r="G24" s="238">
        <f>SUPPORT_INPUTS!H19</f>
        <v>0</v>
      </c>
      <c r="H24" s="238">
        <f>SUPPORT_INPUTS!I19</f>
        <v>0</v>
      </c>
      <c r="I24" s="238">
        <f>SUPPORT_INPUTS!J19</f>
        <v>0</v>
      </c>
      <c r="J24" s="238">
        <f>SUPPORT_INPUTS!K19</f>
        <v>0</v>
      </c>
      <c r="K24" s="238">
        <f>SUPPORT_INPUTS!L19</f>
        <v>0</v>
      </c>
      <c r="L24" s="238">
        <f>SUPPORT_INPUTS!M19</f>
        <v>0</v>
      </c>
      <c r="M24" s="238">
        <f>SUPPORT_INPUTS!N19</f>
        <v>0</v>
      </c>
      <c r="N24" s="238">
        <f>SUPPORT_INPUTS!O19</f>
        <v>0</v>
      </c>
      <c r="O24" s="238">
        <f>SUPPORT_INPUTS!P19</f>
        <v>0</v>
      </c>
      <c r="P24" s="238">
        <f>SUPPORT_INPUTS!Q19</f>
        <v>0</v>
      </c>
      <c r="Q24" s="238">
        <f>SUPPORT_INPUTS!R19</f>
        <v>0</v>
      </c>
      <c r="R24" s="238">
        <f>SUPPORT_INPUTS!S19</f>
        <v>0</v>
      </c>
      <c r="S24" s="238">
        <f>SUPPORT_INPUTS!T19</f>
        <v>0</v>
      </c>
      <c r="T24" s="238">
        <f>SUPPORT_INPUTS!U19</f>
        <v>0</v>
      </c>
      <c r="U24" s="238">
        <f>SUPPORT_INPUTS!V19</f>
        <v>0</v>
      </c>
      <c r="V24" s="238">
        <f>SUPPORT_INPUTS!W19</f>
        <v>0</v>
      </c>
      <c r="W24" s="238">
        <f>SUPPORT_INPUTS!X19</f>
        <v>0</v>
      </c>
      <c r="X24" s="238">
        <f>SUPPORT_INPUTS!Y19</f>
        <v>0</v>
      </c>
      <c r="Y24" s="238">
        <f>SUPPORT_INPUTS!Z19</f>
        <v>0</v>
      </c>
      <c r="Z24" s="238">
        <f>SUPPORT_INPUTS!AA19</f>
        <v>0</v>
      </c>
      <c r="AA24" s="238">
        <f>SUPPORT_INPUTS!AB19</f>
        <v>0</v>
      </c>
      <c r="AB24" s="238">
        <f>SUPPORT_INPUTS!AC19</f>
        <v>0</v>
      </c>
      <c r="AC24" s="238">
        <f>SUPPORT_INPUTS!AD19</f>
        <v>0</v>
      </c>
      <c r="AD24" s="238">
        <f>SUPPORT_INPUTS!AE19</f>
        <v>0</v>
      </c>
      <c r="AE24" s="238">
        <f>SUPPORT_INPUTS!AF19</f>
        <v>0</v>
      </c>
      <c r="AF24" s="238">
        <f>SUPPORT_INPUTS!AG19</f>
        <v>0</v>
      </c>
    </row>
    <row r="25" spans="1:39" x14ac:dyDescent="0.25">
      <c r="A25" s="235" t="s">
        <v>98</v>
      </c>
      <c r="B25" s="236">
        <f>SUPPORT_INPUTS!B20</f>
        <v>0</v>
      </c>
      <c r="C25" s="47"/>
      <c r="D25" s="237">
        <f t="shared" si="1"/>
        <v>0</v>
      </c>
      <c r="E25" s="47"/>
      <c r="F25" s="47"/>
      <c r="G25" s="238">
        <f>SUPPORT_INPUTS!H20</f>
        <v>0</v>
      </c>
      <c r="H25" s="238">
        <f>SUPPORT_INPUTS!I20</f>
        <v>0</v>
      </c>
      <c r="I25" s="238">
        <f>SUPPORT_INPUTS!J20</f>
        <v>0</v>
      </c>
      <c r="J25" s="238">
        <f>SUPPORT_INPUTS!K20</f>
        <v>0</v>
      </c>
      <c r="K25" s="238">
        <f>SUPPORT_INPUTS!L20</f>
        <v>0</v>
      </c>
      <c r="L25" s="238">
        <f>SUPPORT_INPUTS!M20</f>
        <v>0</v>
      </c>
      <c r="M25" s="238">
        <f>SUPPORT_INPUTS!N20</f>
        <v>0</v>
      </c>
      <c r="N25" s="238">
        <f>SUPPORT_INPUTS!O20</f>
        <v>0</v>
      </c>
      <c r="O25" s="238">
        <f>SUPPORT_INPUTS!P20</f>
        <v>0</v>
      </c>
      <c r="P25" s="238">
        <f>SUPPORT_INPUTS!Q20</f>
        <v>0</v>
      </c>
      <c r="Q25" s="238">
        <f>SUPPORT_INPUTS!R20</f>
        <v>0</v>
      </c>
      <c r="R25" s="238">
        <f>SUPPORT_INPUTS!S20</f>
        <v>0</v>
      </c>
      <c r="S25" s="238">
        <f>SUPPORT_INPUTS!T20</f>
        <v>0</v>
      </c>
      <c r="T25" s="238">
        <f>SUPPORT_INPUTS!U20</f>
        <v>0</v>
      </c>
      <c r="U25" s="238">
        <f>SUPPORT_INPUTS!V20</f>
        <v>0</v>
      </c>
      <c r="V25" s="238">
        <f>SUPPORT_INPUTS!W20</f>
        <v>0</v>
      </c>
      <c r="W25" s="238">
        <f>SUPPORT_INPUTS!X20</f>
        <v>0</v>
      </c>
      <c r="X25" s="238">
        <f>SUPPORT_INPUTS!Y20</f>
        <v>0</v>
      </c>
      <c r="Y25" s="238">
        <f>SUPPORT_INPUTS!Z20</f>
        <v>0</v>
      </c>
      <c r="Z25" s="238">
        <f>SUPPORT_INPUTS!AA20</f>
        <v>0</v>
      </c>
      <c r="AA25" s="238">
        <f>SUPPORT_INPUTS!AB20</f>
        <v>0</v>
      </c>
      <c r="AB25" s="238">
        <f>SUPPORT_INPUTS!AC20</f>
        <v>0</v>
      </c>
      <c r="AC25" s="238">
        <f>SUPPORT_INPUTS!AD20</f>
        <v>0</v>
      </c>
      <c r="AD25" s="238">
        <f>SUPPORT_INPUTS!AE20</f>
        <v>0</v>
      </c>
      <c r="AE25" s="238">
        <f>SUPPORT_INPUTS!AF20</f>
        <v>0</v>
      </c>
      <c r="AF25" s="238">
        <f>SUPPORT_INPUTS!AG20</f>
        <v>0</v>
      </c>
    </row>
    <row r="26" spans="1:39" x14ac:dyDescent="0.25">
      <c r="A26" s="235" t="s">
        <v>99</v>
      </c>
      <c r="B26" s="236">
        <f>SUPPORT_INPUTS!B21</f>
        <v>0</v>
      </c>
      <c r="C26" s="47"/>
      <c r="D26" s="237">
        <f t="shared" si="1"/>
        <v>0</v>
      </c>
      <c r="E26" s="47"/>
      <c r="F26" s="47"/>
      <c r="G26" s="238">
        <f>SUPPORT_INPUTS!H21</f>
        <v>0</v>
      </c>
      <c r="H26" s="238">
        <f>SUPPORT_INPUTS!I21</f>
        <v>0</v>
      </c>
      <c r="I26" s="238">
        <f>SUPPORT_INPUTS!J21</f>
        <v>0</v>
      </c>
      <c r="J26" s="238">
        <f>SUPPORT_INPUTS!K21</f>
        <v>0</v>
      </c>
      <c r="K26" s="238">
        <f>SUPPORT_INPUTS!L21</f>
        <v>0</v>
      </c>
      <c r="L26" s="238">
        <f>SUPPORT_INPUTS!M21</f>
        <v>0</v>
      </c>
      <c r="M26" s="238">
        <f>SUPPORT_INPUTS!N21</f>
        <v>0</v>
      </c>
      <c r="N26" s="238">
        <f>SUPPORT_INPUTS!O21</f>
        <v>0</v>
      </c>
      <c r="O26" s="238">
        <f>SUPPORT_INPUTS!P21</f>
        <v>0</v>
      </c>
      <c r="P26" s="238">
        <f>SUPPORT_INPUTS!Q21</f>
        <v>0</v>
      </c>
      <c r="Q26" s="238">
        <f>SUPPORT_INPUTS!R21</f>
        <v>0</v>
      </c>
      <c r="R26" s="238">
        <f>SUPPORT_INPUTS!S21</f>
        <v>0</v>
      </c>
      <c r="S26" s="238">
        <f>SUPPORT_INPUTS!T21</f>
        <v>0</v>
      </c>
      <c r="T26" s="238">
        <f>SUPPORT_INPUTS!U21</f>
        <v>0</v>
      </c>
      <c r="U26" s="238">
        <f>SUPPORT_INPUTS!V21</f>
        <v>0</v>
      </c>
      <c r="V26" s="238">
        <f>SUPPORT_INPUTS!W21</f>
        <v>0</v>
      </c>
      <c r="W26" s="238">
        <f>SUPPORT_INPUTS!X21</f>
        <v>0</v>
      </c>
      <c r="X26" s="238">
        <f>SUPPORT_INPUTS!Y21</f>
        <v>0</v>
      </c>
      <c r="Y26" s="238">
        <f>SUPPORT_INPUTS!Z21</f>
        <v>0</v>
      </c>
      <c r="Z26" s="238">
        <f>SUPPORT_INPUTS!AA21</f>
        <v>0</v>
      </c>
      <c r="AA26" s="238">
        <f>SUPPORT_INPUTS!AB21</f>
        <v>0</v>
      </c>
      <c r="AB26" s="238">
        <f>SUPPORT_INPUTS!AC21</f>
        <v>0</v>
      </c>
      <c r="AC26" s="238">
        <f>SUPPORT_INPUTS!AD21</f>
        <v>0</v>
      </c>
      <c r="AD26" s="238">
        <f>SUPPORT_INPUTS!AE21</f>
        <v>0</v>
      </c>
      <c r="AE26" s="238">
        <f>SUPPORT_INPUTS!AF21</f>
        <v>0</v>
      </c>
      <c r="AF26" s="238">
        <f>SUPPORT_INPUTS!AG21</f>
        <v>0</v>
      </c>
    </row>
    <row r="27" spans="1:39" x14ac:dyDescent="0.25">
      <c r="A27" s="235" t="s">
        <v>100</v>
      </c>
      <c r="B27" s="236">
        <f>SUPPORT_INPUTS!B22</f>
        <v>0</v>
      </c>
      <c r="C27" s="47"/>
      <c r="D27" s="237">
        <f t="shared" si="1"/>
        <v>0</v>
      </c>
      <c r="E27" s="47"/>
      <c r="F27" s="47"/>
      <c r="G27" s="238">
        <f>SUPPORT_INPUTS!H22</f>
        <v>0</v>
      </c>
      <c r="H27" s="238">
        <f>SUPPORT_INPUTS!I22</f>
        <v>0</v>
      </c>
      <c r="I27" s="238">
        <f>SUPPORT_INPUTS!J22</f>
        <v>0</v>
      </c>
      <c r="J27" s="238">
        <f>SUPPORT_INPUTS!K22</f>
        <v>0</v>
      </c>
      <c r="K27" s="238">
        <f>SUPPORT_INPUTS!L22</f>
        <v>0</v>
      </c>
      <c r="L27" s="238">
        <f>SUPPORT_INPUTS!M22</f>
        <v>0</v>
      </c>
      <c r="M27" s="238">
        <f>SUPPORT_INPUTS!N22</f>
        <v>0</v>
      </c>
      <c r="N27" s="238">
        <f>SUPPORT_INPUTS!O22</f>
        <v>0</v>
      </c>
      <c r="O27" s="238">
        <f>SUPPORT_INPUTS!P22</f>
        <v>0</v>
      </c>
      <c r="P27" s="238">
        <f>SUPPORT_INPUTS!Q22</f>
        <v>0</v>
      </c>
      <c r="Q27" s="238">
        <f>SUPPORT_INPUTS!R22</f>
        <v>0</v>
      </c>
      <c r="R27" s="238">
        <f>SUPPORT_INPUTS!S22</f>
        <v>0</v>
      </c>
      <c r="S27" s="238">
        <f>SUPPORT_INPUTS!T22</f>
        <v>0</v>
      </c>
      <c r="T27" s="238">
        <f>SUPPORT_INPUTS!U22</f>
        <v>0</v>
      </c>
      <c r="U27" s="238">
        <f>SUPPORT_INPUTS!V22</f>
        <v>0</v>
      </c>
      <c r="V27" s="238">
        <f>SUPPORT_INPUTS!W22</f>
        <v>0</v>
      </c>
      <c r="W27" s="238">
        <f>SUPPORT_INPUTS!X22</f>
        <v>0</v>
      </c>
      <c r="X27" s="238">
        <f>SUPPORT_INPUTS!Y22</f>
        <v>0</v>
      </c>
      <c r="Y27" s="238">
        <f>SUPPORT_INPUTS!Z22</f>
        <v>0</v>
      </c>
      <c r="Z27" s="238">
        <f>SUPPORT_INPUTS!AA22</f>
        <v>0</v>
      </c>
      <c r="AA27" s="238">
        <f>SUPPORT_INPUTS!AB22</f>
        <v>0</v>
      </c>
      <c r="AB27" s="238">
        <f>SUPPORT_INPUTS!AC22</f>
        <v>0</v>
      </c>
      <c r="AC27" s="238">
        <f>SUPPORT_INPUTS!AD22</f>
        <v>0</v>
      </c>
      <c r="AD27" s="238">
        <f>SUPPORT_INPUTS!AE22</f>
        <v>0</v>
      </c>
      <c r="AE27" s="238">
        <f>SUPPORT_INPUTS!AF22</f>
        <v>0</v>
      </c>
      <c r="AF27" s="238">
        <f>SUPPORT_INPUTS!AG22</f>
        <v>0</v>
      </c>
    </row>
    <row r="28" spans="1:39" x14ac:dyDescent="0.25">
      <c r="A28" s="235" t="s">
        <v>101</v>
      </c>
      <c r="B28" s="236">
        <f>SUPPORT_INPUTS!B23</f>
        <v>0</v>
      </c>
      <c r="C28" s="47"/>
      <c r="D28" s="237">
        <f t="shared" si="1"/>
        <v>0</v>
      </c>
      <c r="E28" s="47"/>
      <c r="F28" s="47"/>
      <c r="G28" s="238">
        <f>SUPPORT_INPUTS!H23</f>
        <v>0</v>
      </c>
      <c r="H28" s="238">
        <f>SUPPORT_INPUTS!I23</f>
        <v>0</v>
      </c>
      <c r="I28" s="238">
        <f>SUPPORT_INPUTS!J23</f>
        <v>0</v>
      </c>
      <c r="J28" s="238">
        <f>SUPPORT_INPUTS!K23</f>
        <v>0</v>
      </c>
      <c r="K28" s="238">
        <f>SUPPORT_INPUTS!L23</f>
        <v>0</v>
      </c>
      <c r="L28" s="238">
        <f>SUPPORT_INPUTS!M23</f>
        <v>0</v>
      </c>
      <c r="M28" s="238">
        <f>SUPPORT_INPUTS!N23</f>
        <v>0</v>
      </c>
      <c r="N28" s="238">
        <f>SUPPORT_INPUTS!O23</f>
        <v>0</v>
      </c>
      <c r="O28" s="238">
        <f>SUPPORT_INPUTS!P23</f>
        <v>0</v>
      </c>
      <c r="P28" s="238">
        <f>SUPPORT_INPUTS!Q23</f>
        <v>0</v>
      </c>
      <c r="Q28" s="238">
        <f>SUPPORT_INPUTS!R23</f>
        <v>0</v>
      </c>
      <c r="R28" s="238">
        <f>SUPPORT_INPUTS!S23</f>
        <v>0</v>
      </c>
      <c r="S28" s="238">
        <f>SUPPORT_INPUTS!T23</f>
        <v>0</v>
      </c>
      <c r="T28" s="238">
        <f>SUPPORT_INPUTS!U23</f>
        <v>0</v>
      </c>
      <c r="U28" s="238">
        <f>SUPPORT_INPUTS!V23</f>
        <v>0</v>
      </c>
      <c r="V28" s="238">
        <f>SUPPORT_INPUTS!W23</f>
        <v>0</v>
      </c>
      <c r="W28" s="238">
        <f>SUPPORT_INPUTS!X23</f>
        <v>0</v>
      </c>
      <c r="X28" s="238">
        <f>SUPPORT_INPUTS!Y23</f>
        <v>0</v>
      </c>
      <c r="Y28" s="238">
        <f>SUPPORT_INPUTS!Z23</f>
        <v>0</v>
      </c>
      <c r="Z28" s="238">
        <f>SUPPORT_INPUTS!AA23</f>
        <v>0</v>
      </c>
      <c r="AA28" s="238">
        <f>SUPPORT_INPUTS!AB23</f>
        <v>0</v>
      </c>
      <c r="AB28" s="238">
        <f>SUPPORT_INPUTS!AC23</f>
        <v>0</v>
      </c>
      <c r="AC28" s="238">
        <f>SUPPORT_INPUTS!AD23</f>
        <v>0</v>
      </c>
      <c r="AD28" s="238">
        <f>SUPPORT_INPUTS!AE23</f>
        <v>0</v>
      </c>
      <c r="AE28" s="238">
        <f>SUPPORT_INPUTS!AF23</f>
        <v>0</v>
      </c>
      <c r="AF28" s="238">
        <f>SUPPORT_INPUTS!AG23</f>
        <v>0</v>
      </c>
    </row>
    <row r="29" spans="1:39" x14ac:dyDescent="0.25">
      <c r="A29" s="235" t="s">
        <v>102</v>
      </c>
      <c r="B29" s="236">
        <f>SUPPORT_INPUTS!B24</f>
        <v>0</v>
      </c>
      <c r="C29" s="47"/>
      <c r="D29" s="237">
        <f t="shared" si="1"/>
        <v>0</v>
      </c>
      <c r="E29" s="47"/>
      <c r="F29" s="47"/>
      <c r="G29" s="238">
        <f>SUPPORT_INPUTS!H24</f>
        <v>0</v>
      </c>
      <c r="H29" s="238">
        <f>SUPPORT_INPUTS!I24</f>
        <v>0</v>
      </c>
      <c r="I29" s="238">
        <f>SUPPORT_INPUTS!J24</f>
        <v>0</v>
      </c>
      <c r="J29" s="238">
        <f>SUPPORT_INPUTS!K24</f>
        <v>0</v>
      </c>
      <c r="K29" s="238">
        <f>SUPPORT_INPUTS!L24</f>
        <v>0</v>
      </c>
      <c r="L29" s="238">
        <f>SUPPORT_INPUTS!M24</f>
        <v>0</v>
      </c>
      <c r="M29" s="238">
        <f>SUPPORT_INPUTS!N24</f>
        <v>0</v>
      </c>
      <c r="N29" s="238">
        <f>SUPPORT_INPUTS!O24</f>
        <v>0</v>
      </c>
      <c r="O29" s="238">
        <f>SUPPORT_INPUTS!P24</f>
        <v>0</v>
      </c>
      <c r="P29" s="238">
        <f>SUPPORT_INPUTS!Q24</f>
        <v>0</v>
      </c>
      <c r="Q29" s="238">
        <f>SUPPORT_INPUTS!R24</f>
        <v>0</v>
      </c>
      <c r="R29" s="238">
        <f>SUPPORT_INPUTS!S24</f>
        <v>0</v>
      </c>
      <c r="S29" s="238">
        <f>SUPPORT_INPUTS!T24</f>
        <v>0</v>
      </c>
      <c r="T29" s="238">
        <f>SUPPORT_INPUTS!U24</f>
        <v>0</v>
      </c>
      <c r="U29" s="238">
        <f>SUPPORT_INPUTS!V24</f>
        <v>0</v>
      </c>
      <c r="V29" s="238">
        <f>SUPPORT_INPUTS!W24</f>
        <v>0</v>
      </c>
      <c r="W29" s="238">
        <f>SUPPORT_INPUTS!X24</f>
        <v>0</v>
      </c>
      <c r="X29" s="238">
        <f>SUPPORT_INPUTS!Y24</f>
        <v>0</v>
      </c>
      <c r="Y29" s="238">
        <f>SUPPORT_INPUTS!Z24</f>
        <v>0</v>
      </c>
      <c r="Z29" s="238">
        <f>SUPPORT_INPUTS!AA24</f>
        <v>0</v>
      </c>
      <c r="AA29" s="238">
        <f>SUPPORT_INPUTS!AB24</f>
        <v>0</v>
      </c>
      <c r="AB29" s="238">
        <f>SUPPORT_INPUTS!AC24</f>
        <v>0</v>
      </c>
      <c r="AC29" s="238">
        <f>SUPPORT_INPUTS!AD24</f>
        <v>0</v>
      </c>
      <c r="AD29" s="238">
        <f>SUPPORT_INPUTS!AE24</f>
        <v>0</v>
      </c>
      <c r="AE29" s="238">
        <f>SUPPORT_INPUTS!AF24</f>
        <v>0</v>
      </c>
      <c r="AF29" s="238">
        <f>SUPPORT_INPUTS!AG24</f>
        <v>0</v>
      </c>
    </row>
    <row r="30" spans="1:39" x14ac:dyDescent="0.25">
      <c r="A30" s="235" t="s">
        <v>103</v>
      </c>
      <c r="B30" s="236">
        <f>SUPPORT_INPUTS!B25</f>
        <v>0</v>
      </c>
      <c r="C30" s="47"/>
      <c r="D30" s="237">
        <f t="shared" si="1"/>
        <v>0</v>
      </c>
      <c r="E30" s="47"/>
      <c r="F30" s="47"/>
      <c r="G30" s="238">
        <f>SUPPORT_INPUTS!H25</f>
        <v>0</v>
      </c>
      <c r="H30" s="238">
        <f>SUPPORT_INPUTS!I25</f>
        <v>0</v>
      </c>
      <c r="I30" s="238">
        <f>SUPPORT_INPUTS!J25</f>
        <v>0</v>
      </c>
      <c r="J30" s="238">
        <f>SUPPORT_INPUTS!K25</f>
        <v>0</v>
      </c>
      <c r="K30" s="238">
        <f>SUPPORT_INPUTS!L25</f>
        <v>0</v>
      </c>
      <c r="L30" s="238">
        <f>SUPPORT_INPUTS!M25</f>
        <v>0</v>
      </c>
      <c r="M30" s="238">
        <f>SUPPORT_INPUTS!N25</f>
        <v>0</v>
      </c>
      <c r="N30" s="238">
        <f>SUPPORT_INPUTS!O25</f>
        <v>0</v>
      </c>
      <c r="O30" s="238">
        <f>SUPPORT_INPUTS!P25</f>
        <v>0</v>
      </c>
      <c r="P30" s="238">
        <f>SUPPORT_INPUTS!Q25</f>
        <v>0</v>
      </c>
      <c r="Q30" s="238">
        <f>SUPPORT_INPUTS!R25</f>
        <v>0</v>
      </c>
      <c r="R30" s="238">
        <f>SUPPORT_INPUTS!S25</f>
        <v>0</v>
      </c>
      <c r="S30" s="238">
        <f>SUPPORT_INPUTS!T25</f>
        <v>0</v>
      </c>
      <c r="T30" s="238">
        <f>SUPPORT_INPUTS!U25</f>
        <v>0</v>
      </c>
      <c r="U30" s="238">
        <f>SUPPORT_INPUTS!V25</f>
        <v>0</v>
      </c>
      <c r="V30" s="238">
        <f>SUPPORT_INPUTS!W25</f>
        <v>0</v>
      </c>
      <c r="W30" s="238">
        <f>SUPPORT_INPUTS!X25</f>
        <v>0</v>
      </c>
      <c r="X30" s="238">
        <f>SUPPORT_INPUTS!Y25</f>
        <v>0</v>
      </c>
      <c r="Y30" s="238">
        <f>SUPPORT_INPUTS!Z25</f>
        <v>0</v>
      </c>
      <c r="Z30" s="238">
        <f>SUPPORT_INPUTS!AA25</f>
        <v>0</v>
      </c>
      <c r="AA30" s="238">
        <f>SUPPORT_INPUTS!AB25</f>
        <v>0</v>
      </c>
      <c r="AB30" s="238">
        <f>SUPPORT_INPUTS!AC25</f>
        <v>0</v>
      </c>
      <c r="AC30" s="238">
        <f>SUPPORT_INPUTS!AD25</f>
        <v>0</v>
      </c>
      <c r="AD30" s="238">
        <f>SUPPORT_INPUTS!AE25</f>
        <v>0</v>
      </c>
      <c r="AE30" s="238">
        <f>SUPPORT_INPUTS!AF25</f>
        <v>0</v>
      </c>
      <c r="AF30" s="238">
        <f>SUPPORT_INPUTS!AG25</f>
        <v>0</v>
      </c>
    </row>
    <row r="31" spans="1:39" ht="21.75" customHeight="1" x14ac:dyDescent="0.25">
      <c r="A31" s="39"/>
      <c r="B31" s="236"/>
      <c r="C31" s="36"/>
      <c r="D31" s="36"/>
      <c r="E31" s="36"/>
      <c r="F31" s="36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</row>
    <row r="32" spans="1:39" ht="37.5" x14ac:dyDescent="0.3">
      <c r="A32" s="42" t="s">
        <v>279</v>
      </c>
      <c r="B32" s="236">
        <f>+SUM(B33:B37)</f>
        <v>0</v>
      </c>
      <c r="C32" s="36"/>
      <c r="D32" s="36"/>
      <c r="E32" s="36"/>
      <c r="F32" s="36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</row>
    <row r="33" spans="1:32" x14ac:dyDescent="0.25">
      <c r="A33" s="235" t="s">
        <v>105</v>
      </c>
      <c r="B33" s="236">
        <f>SUPPORT_INPUTS!B28</f>
        <v>0</v>
      </c>
      <c r="C33" s="237">
        <f>IF($B33-SUM($G33:$AF33)&lt;0,"Over Allocated",(+$B33-SUM($G33:$AF33)))</f>
        <v>0</v>
      </c>
      <c r="D33" s="47"/>
      <c r="E33" s="47"/>
      <c r="F33" s="36"/>
      <c r="G33" s="238">
        <f>SUPPORT_INPUTS!H28</f>
        <v>0</v>
      </c>
      <c r="H33" s="238">
        <f>SUPPORT_INPUTS!I28</f>
        <v>0</v>
      </c>
      <c r="I33" s="238">
        <f>SUPPORT_INPUTS!J28</f>
        <v>0</v>
      </c>
      <c r="J33" s="238">
        <f>SUPPORT_INPUTS!K28</f>
        <v>0</v>
      </c>
      <c r="K33" s="238">
        <f>SUPPORT_INPUTS!L28</f>
        <v>0</v>
      </c>
      <c r="L33" s="238">
        <f>SUPPORT_INPUTS!M28</f>
        <v>0</v>
      </c>
      <c r="M33" s="238">
        <f>SUPPORT_INPUTS!N28</f>
        <v>0</v>
      </c>
      <c r="N33" s="238">
        <f>SUPPORT_INPUTS!O28</f>
        <v>0</v>
      </c>
      <c r="O33" s="238">
        <f>SUPPORT_INPUTS!P28</f>
        <v>0</v>
      </c>
      <c r="P33" s="238">
        <f>SUPPORT_INPUTS!Q28</f>
        <v>0</v>
      </c>
      <c r="Q33" s="238">
        <f>SUPPORT_INPUTS!R28</f>
        <v>0</v>
      </c>
      <c r="R33" s="238">
        <f>SUPPORT_INPUTS!S28</f>
        <v>0</v>
      </c>
      <c r="S33" s="238">
        <f>SUPPORT_INPUTS!T28</f>
        <v>0</v>
      </c>
      <c r="T33" s="238">
        <f>SUPPORT_INPUTS!U28</f>
        <v>0</v>
      </c>
      <c r="U33" s="238">
        <f>SUPPORT_INPUTS!V28</f>
        <v>0</v>
      </c>
      <c r="V33" s="238">
        <f>SUPPORT_INPUTS!W28</f>
        <v>0</v>
      </c>
      <c r="W33" s="238">
        <f>SUPPORT_INPUTS!X28</f>
        <v>0</v>
      </c>
      <c r="X33" s="238">
        <f>SUPPORT_INPUTS!Y28</f>
        <v>0</v>
      </c>
      <c r="Y33" s="238">
        <f>SUPPORT_INPUTS!Z28</f>
        <v>0</v>
      </c>
      <c r="Z33" s="238">
        <f>SUPPORT_INPUTS!AA28</f>
        <v>0</v>
      </c>
      <c r="AA33" s="238">
        <f>SUPPORT_INPUTS!AB28</f>
        <v>0</v>
      </c>
      <c r="AB33" s="238">
        <f>SUPPORT_INPUTS!AC28</f>
        <v>0</v>
      </c>
      <c r="AC33" s="238">
        <f>SUPPORT_INPUTS!AD28</f>
        <v>0</v>
      </c>
      <c r="AD33" s="238">
        <f>SUPPORT_INPUTS!AE28</f>
        <v>0</v>
      </c>
      <c r="AE33" s="238">
        <f>SUPPORT_INPUTS!AF28</f>
        <v>0</v>
      </c>
      <c r="AF33" s="238">
        <f>SUPPORT_INPUTS!AG28</f>
        <v>0</v>
      </c>
    </row>
    <row r="34" spans="1:32" x14ac:dyDescent="0.25">
      <c r="A34" s="235" t="s">
        <v>106</v>
      </c>
      <c r="B34" s="236">
        <f>SUPPORT_INPUTS!B29</f>
        <v>0</v>
      </c>
      <c r="C34" s="237">
        <f>IF($B34-SUM($G34:$AF34)&lt;0,"Over Allocated",(+$B34-SUM($G34:$AF34)))</f>
        <v>0</v>
      </c>
      <c r="D34" s="47"/>
      <c r="E34" s="47"/>
      <c r="F34" s="36"/>
      <c r="G34" s="238">
        <f>SUPPORT_INPUTS!H29</f>
        <v>0</v>
      </c>
      <c r="H34" s="238">
        <f>SUPPORT_INPUTS!I29</f>
        <v>0</v>
      </c>
      <c r="I34" s="238">
        <f>SUPPORT_INPUTS!J29</f>
        <v>0</v>
      </c>
      <c r="J34" s="238">
        <f>SUPPORT_INPUTS!K29</f>
        <v>0</v>
      </c>
      <c r="K34" s="238">
        <f>SUPPORT_INPUTS!L29</f>
        <v>0</v>
      </c>
      <c r="L34" s="238">
        <f>SUPPORT_INPUTS!M29</f>
        <v>0</v>
      </c>
      <c r="M34" s="238">
        <f>SUPPORT_INPUTS!N29</f>
        <v>0</v>
      </c>
      <c r="N34" s="238">
        <f>SUPPORT_INPUTS!O29</f>
        <v>0</v>
      </c>
      <c r="O34" s="238">
        <f>SUPPORT_INPUTS!P29</f>
        <v>0</v>
      </c>
      <c r="P34" s="238">
        <f>SUPPORT_INPUTS!Q29</f>
        <v>0</v>
      </c>
      <c r="Q34" s="238">
        <f>SUPPORT_INPUTS!R29</f>
        <v>0</v>
      </c>
      <c r="R34" s="238">
        <f>SUPPORT_INPUTS!S29</f>
        <v>0</v>
      </c>
      <c r="S34" s="238">
        <f>SUPPORT_INPUTS!T29</f>
        <v>0</v>
      </c>
      <c r="T34" s="238">
        <f>SUPPORT_INPUTS!U29</f>
        <v>0</v>
      </c>
      <c r="U34" s="238">
        <f>SUPPORT_INPUTS!V29</f>
        <v>0</v>
      </c>
      <c r="V34" s="238">
        <f>SUPPORT_INPUTS!W29</f>
        <v>0</v>
      </c>
      <c r="W34" s="238">
        <f>SUPPORT_INPUTS!X29</f>
        <v>0</v>
      </c>
      <c r="X34" s="238">
        <f>SUPPORT_INPUTS!Y29</f>
        <v>0</v>
      </c>
      <c r="Y34" s="238">
        <f>SUPPORT_INPUTS!Z29</f>
        <v>0</v>
      </c>
      <c r="Z34" s="238">
        <f>SUPPORT_INPUTS!AA29</f>
        <v>0</v>
      </c>
      <c r="AA34" s="238">
        <f>SUPPORT_INPUTS!AB29</f>
        <v>0</v>
      </c>
      <c r="AB34" s="238">
        <f>SUPPORT_INPUTS!AC29</f>
        <v>0</v>
      </c>
      <c r="AC34" s="238">
        <f>SUPPORT_INPUTS!AD29</f>
        <v>0</v>
      </c>
      <c r="AD34" s="238">
        <f>SUPPORT_INPUTS!AE29</f>
        <v>0</v>
      </c>
      <c r="AE34" s="238">
        <f>SUPPORT_INPUTS!AF29</f>
        <v>0</v>
      </c>
      <c r="AF34" s="238">
        <f>SUPPORT_INPUTS!AG29</f>
        <v>0</v>
      </c>
    </row>
    <row r="35" spans="1:32" x14ac:dyDescent="0.25">
      <c r="A35" s="235" t="s">
        <v>107</v>
      </c>
      <c r="B35" s="236">
        <f>SUPPORT_INPUTS!B30</f>
        <v>0</v>
      </c>
      <c r="C35" s="237">
        <f>IF($B35-SUM($G35:$AF35)&lt;0,"Over Allocated",(+$B35-SUM($G35:$AF35)))</f>
        <v>0</v>
      </c>
      <c r="D35" s="47"/>
      <c r="E35" s="47"/>
      <c r="F35" s="36"/>
      <c r="G35" s="238">
        <f>SUPPORT_INPUTS!H30</f>
        <v>0</v>
      </c>
      <c r="H35" s="238">
        <f>SUPPORT_INPUTS!I30</f>
        <v>0</v>
      </c>
      <c r="I35" s="238">
        <f>SUPPORT_INPUTS!J30</f>
        <v>0</v>
      </c>
      <c r="J35" s="238">
        <f>SUPPORT_INPUTS!K30</f>
        <v>0</v>
      </c>
      <c r="K35" s="238">
        <f>SUPPORT_INPUTS!L30</f>
        <v>0</v>
      </c>
      <c r="L35" s="238">
        <f>SUPPORT_INPUTS!M30</f>
        <v>0</v>
      </c>
      <c r="M35" s="238">
        <f>SUPPORT_INPUTS!N30</f>
        <v>0</v>
      </c>
      <c r="N35" s="238">
        <f>SUPPORT_INPUTS!O30</f>
        <v>0</v>
      </c>
      <c r="O35" s="238">
        <f>SUPPORT_INPUTS!P30</f>
        <v>0</v>
      </c>
      <c r="P35" s="238">
        <f>SUPPORT_INPUTS!Q30</f>
        <v>0</v>
      </c>
      <c r="Q35" s="238">
        <f>SUPPORT_INPUTS!R30</f>
        <v>0</v>
      </c>
      <c r="R35" s="238">
        <f>SUPPORT_INPUTS!S30</f>
        <v>0</v>
      </c>
      <c r="S35" s="238">
        <f>SUPPORT_INPUTS!T30</f>
        <v>0</v>
      </c>
      <c r="T35" s="238">
        <f>SUPPORT_INPUTS!U30</f>
        <v>0</v>
      </c>
      <c r="U35" s="238">
        <f>SUPPORT_INPUTS!V30</f>
        <v>0</v>
      </c>
      <c r="V35" s="238">
        <f>SUPPORT_INPUTS!W30</f>
        <v>0</v>
      </c>
      <c r="W35" s="238">
        <f>SUPPORT_INPUTS!X30</f>
        <v>0</v>
      </c>
      <c r="X35" s="238">
        <f>SUPPORT_INPUTS!Y30</f>
        <v>0</v>
      </c>
      <c r="Y35" s="238">
        <f>SUPPORT_INPUTS!Z30</f>
        <v>0</v>
      </c>
      <c r="Z35" s="238">
        <f>SUPPORT_INPUTS!AA30</f>
        <v>0</v>
      </c>
      <c r="AA35" s="238">
        <f>SUPPORT_INPUTS!AB30</f>
        <v>0</v>
      </c>
      <c r="AB35" s="238">
        <f>SUPPORT_INPUTS!AC30</f>
        <v>0</v>
      </c>
      <c r="AC35" s="238">
        <f>SUPPORT_INPUTS!AD30</f>
        <v>0</v>
      </c>
      <c r="AD35" s="238">
        <f>SUPPORT_INPUTS!AE30</f>
        <v>0</v>
      </c>
      <c r="AE35" s="238">
        <f>SUPPORT_INPUTS!AF30</f>
        <v>0</v>
      </c>
      <c r="AF35" s="238">
        <f>SUPPORT_INPUTS!AG30</f>
        <v>0</v>
      </c>
    </row>
    <row r="36" spans="1:32" x14ac:dyDescent="0.25">
      <c r="A36" s="235" t="s">
        <v>108</v>
      </c>
      <c r="B36" s="236">
        <f>SUPPORT_INPUTS!B31</f>
        <v>0</v>
      </c>
      <c r="C36" s="237">
        <f>IF($B36-SUM($G36:$AF36)&lt;0,"Over Allocated",(+$B36-SUM($G36:$AF36)))</f>
        <v>0</v>
      </c>
      <c r="D36" s="47"/>
      <c r="E36" s="47"/>
      <c r="F36" s="36"/>
      <c r="G36" s="238">
        <f>SUPPORT_INPUTS!H31</f>
        <v>0</v>
      </c>
      <c r="H36" s="238">
        <f>SUPPORT_INPUTS!I31</f>
        <v>0</v>
      </c>
      <c r="I36" s="238">
        <f>SUPPORT_INPUTS!J31</f>
        <v>0</v>
      </c>
      <c r="J36" s="238">
        <f>SUPPORT_INPUTS!K31</f>
        <v>0</v>
      </c>
      <c r="K36" s="238">
        <f>SUPPORT_INPUTS!L31</f>
        <v>0</v>
      </c>
      <c r="L36" s="238">
        <f>SUPPORT_INPUTS!M31</f>
        <v>0</v>
      </c>
      <c r="M36" s="238">
        <f>SUPPORT_INPUTS!N31</f>
        <v>0</v>
      </c>
      <c r="N36" s="238">
        <f>SUPPORT_INPUTS!O31</f>
        <v>0</v>
      </c>
      <c r="O36" s="238">
        <f>SUPPORT_INPUTS!P31</f>
        <v>0</v>
      </c>
      <c r="P36" s="238">
        <f>SUPPORT_INPUTS!Q31</f>
        <v>0</v>
      </c>
      <c r="Q36" s="238">
        <f>SUPPORT_INPUTS!R31</f>
        <v>0</v>
      </c>
      <c r="R36" s="238">
        <f>SUPPORT_INPUTS!S31</f>
        <v>0</v>
      </c>
      <c r="S36" s="238">
        <f>SUPPORT_INPUTS!T31</f>
        <v>0</v>
      </c>
      <c r="T36" s="238">
        <f>SUPPORT_INPUTS!U31</f>
        <v>0</v>
      </c>
      <c r="U36" s="238">
        <f>SUPPORT_INPUTS!V31</f>
        <v>0</v>
      </c>
      <c r="V36" s="238">
        <f>SUPPORT_INPUTS!W31</f>
        <v>0</v>
      </c>
      <c r="W36" s="238">
        <f>SUPPORT_INPUTS!X31</f>
        <v>0</v>
      </c>
      <c r="X36" s="238">
        <f>SUPPORT_INPUTS!Y31</f>
        <v>0</v>
      </c>
      <c r="Y36" s="238">
        <f>SUPPORT_INPUTS!Z31</f>
        <v>0</v>
      </c>
      <c r="Z36" s="238">
        <f>SUPPORT_INPUTS!AA31</f>
        <v>0</v>
      </c>
      <c r="AA36" s="238">
        <f>SUPPORT_INPUTS!AB31</f>
        <v>0</v>
      </c>
      <c r="AB36" s="238">
        <f>SUPPORT_INPUTS!AC31</f>
        <v>0</v>
      </c>
      <c r="AC36" s="238">
        <f>SUPPORT_INPUTS!AD31</f>
        <v>0</v>
      </c>
      <c r="AD36" s="238">
        <f>SUPPORT_INPUTS!AE31</f>
        <v>0</v>
      </c>
      <c r="AE36" s="238">
        <f>SUPPORT_INPUTS!AF31</f>
        <v>0</v>
      </c>
      <c r="AF36" s="238">
        <f>SUPPORT_INPUTS!AG31</f>
        <v>0</v>
      </c>
    </row>
    <row r="37" spans="1:32" x14ac:dyDescent="0.25">
      <c r="A37" s="235" t="s">
        <v>109</v>
      </c>
      <c r="B37" s="236">
        <f>SUPPORT_INPUTS!B32</f>
        <v>0</v>
      </c>
      <c r="C37" s="237">
        <f>IF($B37-SUM($G37:$AF37)&lt;0,"Over Allocated",(+$B37-SUM($G37:$AF37)))</f>
        <v>0</v>
      </c>
      <c r="D37" s="47"/>
      <c r="E37" s="47"/>
      <c r="F37" s="36"/>
      <c r="G37" s="238">
        <f>SUPPORT_INPUTS!H32</f>
        <v>0</v>
      </c>
      <c r="H37" s="238">
        <f>SUPPORT_INPUTS!I32</f>
        <v>0</v>
      </c>
      <c r="I37" s="238">
        <f>SUPPORT_INPUTS!J32</f>
        <v>0</v>
      </c>
      <c r="J37" s="238">
        <f>SUPPORT_INPUTS!K32</f>
        <v>0</v>
      </c>
      <c r="K37" s="238">
        <f>SUPPORT_INPUTS!L32</f>
        <v>0</v>
      </c>
      <c r="L37" s="238">
        <f>SUPPORT_INPUTS!M32</f>
        <v>0</v>
      </c>
      <c r="M37" s="238">
        <f>SUPPORT_INPUTS!N32</f>
        <v>0</v>
      </c>
      <c r="N37" s="238">
        <f>SUPPORT_INPUTS!O32</f>
        <v>0</v>
      </c>
      <c r="O37" s="238">
        <f>SUPPORT_INPUTS!P32</f>
        <v>0</v>
      </c>
      <c r="P37" s="238">
        <f>SUPPORT_INPUTS!Q32</f>
        <v>0</v>
      </c>
      <c r="Q37" s="238">
        <f>SUPPORT_INPUTS!R32</f>
        <v>0</v>
      </c>
      <c r="R37" s="238">
        <f>SUPPORT_INPUTS!S32</f>
        <v>0</v>
      </c>
      <c r="S37" s="238">
        <f>SUPPORT_INPUTS!T32</f>
        <v>0</v>
      </c>
      <c r="T37" s="238">
        <f>SUPPORT_INPUTS!U32</f>
        <v>0</v>
      </c>
      <c r="U37" s="238">
        <f>SUPPORT_INPUTS!V32</f>
        <v>0</v>
      </c>
      <c r="V37" s="238">
        <f>SUPPORT_INPUTS!W32</f>
        <v>0</v>
      </c>
      <c r="W37" s="238">
        <f>SUPPORT_INPUTS!X32</f>
        <v>0</v>
      </c>
      <c r="X37" s="238">
        <f>SUPPORT_INPUTS!Y32</f>
        <v>0</v>
      </c>
      <c r="Y37" s="238">
        <f>SUPPORT_INPUTS!Z32</f>
        <v>0</v>
      </c>
      <c r="Z37" s="238">
        <f>SUPPORT_INPUTS!AA32</f>
        <v>0</v>
      </c>
      <c r="AA37" s="238">
        <f>SUPPORT_INPUTS!AB32</f>
        <v>0</v>
      </c>
      <c r="AB37" s="238">
        <f>SUPPORT_INPUTS!AC32</f>
        <v>0</v>
      </c>
      <c r="AC37" s="238">
        <f>SUPPORT_INPUTS!AD32</f>
        <v>0</v>
      </c>
      <c r="AD37" s="238">
        <f>SUPPORT_INPUTS!AE32</f>
        <v>0</v>
      </c>
      <c r="AE37" s="238">
        <f>SUPPORT_INPUTS!AF32</f>
        <v>0</v>
      </c>
      <c r="AF37" s="238">
        <f>SUPPORT_INPUTS!AG32</f>
        <v>0</v>
      </c>
    </row>
    <row r="38" spans="1:32" ht="21.75" customHeight="1" x14ac:dyDescent="0.25">
      <c r="A38" s="240"/>
      <c r="B38" s="236"/>
      <c r="C38" s="36"/>
      <c r="D38" s="36"/>
      <c r="E38" s="36"/>
      <c r="F38" s="36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</row>
    <row r="39" spans="1:32" ht="36.75" x14ac:dyDescent="0.3">
      <c r="A39" s="42" t="s">
        <v>280</v>
      </c>
      <c r="B39" s="236">
        <f>+SUM(B40:B42)</f>
        <v>0</v>
      </c>
      <c r="C39" s="36"/>
      <c r="D39" s="36"/>
      <c r="E39" s="36"/>
      <c r="F39" s="36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</row>
    <row r="40" spans="1:32" x14ac:dyDescent="0.25">
      <c r="A40" s="235" t="s">
        <v>111</v>
      </c>
      <c r="B40" s="236">
        <f>SUPPORT_INPUTS!B35</f>
        <v>0</v>
      </c>
      <c r="C40" s="237">
        <f>IF($B40-SUM($G40:$AF40)&lt;0,"Over Allocated",(+$B40-SUM($G40:$AF40)))</f>
        <v>0</v>
      </c>
      <c r="D40" s="47"/>
      <c r="E40" s="47"/>
      <c r="F40" s="47"/>
      <c r="G40" s="238">
        <f>SUPPORT_INPUTS!H35</f>
        <v>0</v>
      </c>
      <c r="H40" s="238">
        <f>SUPPORT_INPUTS!I35</f>
        <v>0</v>
      </c>
      <c r="I40" s="238">
        <f>SUPPORT_INPUTS!J35</f>
        <v>0</v>
      </c>
      <c r="J40" s="238">
        <f>SUPPORT_INPUTS!K35</f>
        <v>0</v>
      </c>
      <c r="K40" s="238">
        <f>SUPPORT_INPUTS!L35</f>
        <v>0</v>
      </c>
      <c r="L40" s="238">
        <f>SUPPORT_INPUTS!M35</f>
        <v>0</v>
      </c>
      <c r="M40" s="238">
        <f>SUPPORT_INPUTS!N35</f>
        <v>0</v>
      </c>
      <c r="N40" s="238">
        <f>SUPPORT_INPUTS!O35</f>
        <v>0</v>
      </c>
      <c r="O40" s="238">
        <f>SUPPORT_INPUTS!P35</f>
        <v>0</v>
      </c>
      <c r="P40" s="238">
        <f>SUPPORT_INPUTS!Q35</f>
        <v>0</v>
      </c>
      <c r="Q40" s="238">
        <f>SUPPORT_INPUTS!R35</f>
        <v>0</v>
      </c>
      <c r="R40" s="238">
        <f>SUPPORT_INPUTS!S35</f>
        <v>0</v>
      </c>
      <c r="S40" s="238">
        <f>SUPPORT_INPUTS!T35</f>
        <v>0</v>
      </c>
      <c r="T40" s="238">
        <f>SUPPORT_INPUTS!U35</f>
        <v>0</v>
      </c>
      <c r="U40" s="238">
        <f>SUPPORT_INPUTS!V35</f>
        <v>0</v>
      </c>
      <c r="V40" s="238">
        <f>SUPPORT_INPUTS!W35</f>
        <v>0</v>
      </c>
      <c r="W40" s="238">
        <f>SUPPORT_INPUTS!X35</f>
        <v>0</v>
      </c>
      <c r="X40" s="238">
        <f>SUPPORT_INPUTS!Y35</f>
        <v>0</v>
      </c>
      <c r="Y40" s="238">
        <f>SUPPORT_INPUTS!Z35</f>
        <v>0</v>
      </c>
      <c r="Z40" s="238">
        <f>SUPPORT_INPUTS!AA35</f>
        <v>0</v>
      </c>
      <c r="AA40" s="238">
        <f>SUPPORT_INPUTS!AB35</f>
        <v>0</v>
      </c>
      <c r="AB40" s="238">
        <f>SUPPORT_INPUTS!AC35</f>
        <v>0</v>
      </c>
      <c r="AC40" s="238">
        <f>SUPPORT_INPUTS!AD35</f>
        <v>0</v>
      </c>
      <c r="AD40" s="238">
        <f>SUPPORT_INPUTS!AE35</f>
        <v>0</v>
      </c>
      <c r="AE40" s="238">
        <f>SUPPORT_INPUTS!AF35</f>
        <v>0</v>
      </c>
      <c r="AF40" s="238">
        <f>SUPPORT_INPUTS!AG35</f>
        <v>0</v>
      </c>
    </row>
    <row r="41" spans="1:32" x14ac:dyDescent="0.25">
      <c r="A41" s="235" t="s">
        <v>112</v>
      </c>
      <c r="B41" s="236">
        <f>SUPPORT_INPUTS!B36</f>
        <v>0</v>
      </c>
      <c r="C41" s="237">
        <f>IF($B41-SUM($G41:$AF41)&lt;0,"Over Allocated",(+$B41-SUM($G41:$AF41)))</f>
        <v>0</v>
      </c>
      <c r="D41" s="47"/>
      <c r="E41" s="47"/>
      <c r="F41" s="47"/>
      <c r="G41" s="238">
        <f>SUPPORT_INPUTS!H36</f>
        <v>0</v>
      </c>
      <c r="H41" s="238">
        <f>SUPPORT_INPUTS!I36</f>
        <v>0</v>
      </c>
      <c r="I41" s="238">
        <f>SUPPORT_INPUTS!J36</f>
        <v>0</v>
      </c>
      <c r="J41" s="238">
        <f>SUPPORT_INPUTS!K36</f>
        <v>0</v>
      </c>
      <c r="K41" s="238">
        <f>SUPPORT_INPUTS!L36</f>
        <v>0</v>
      </c>
      <c r="L41" s="238">
        <f>SUPPORT_INPUTS!M36</f>
        <v>0</v>
      </c>
      <c r="M41" s="238">
        <f>SUPPORT_INPUTS!N36</f>
        <v>0</v>
      </c>
      <c r="N41" s="238">
        <f>SUPPORT_INPUTS!O36</f>
        <v>0</v>
      </c>
      <c r="O41" s="238">
        <f>SUPPORT_INPUTS!P36</f>
        <v>0</v>
      </c>
      <c r="P41" s="238">
        <f>SUPPORT_INPUTS!Q36</f>
        <v>0</v>
      </c>
      <c r="Q41" s="238">
        <f>SUPPORT_INPUTS!R36</f>
        <v>0</v>
      </c>
      <c r="R41" s="238">
        <f>SUPPORT_INPUTS!S36</f>
        <v>0</v>
      </c>
      <c r="S41" s="238">
        <f>SUPPORT_INPUTS!T36</f>
        <v>0</v>
      </c>
      <c r="T41" s="238">
        <f>SUPPORT_INPUTS!U36</f>
        <v>0</v>
      </c>
      <c r="U41" s="238">
        <f>SUPPORT_INPUTS!V36</f>
        <v>0</v>
      </c>
      <c r="V41" s="238">
        <f>SUPPORT_INPUTS!W36</f>
        <v>0</v>
      </c>
      <c r="W41" s="238">
        <f>SUPPORT_INPUTS!X36</f>
        <v>0</v>
      </c>
      <c r="X41" s="238">
        <f>SUPPORT_INPUTS!Y36</f>
        <v>0</v>
      </c>
      <c r="Y41" s="238">
        <f>SUPPORT_INPUTS!Z36</f>
        <v>0</v>
      </c>
      <c r="Z41" s="238">
        <f>SUPPORT_INPUTS!AA36</f>
        <v>0</v>
      </c>
      <c r="AA41" s="238">
        <f>SUPPORT_INPUTS!AB36</f>
        <v>0</v>
      </c>
      <c r="AB41" s="238">
        <f>SUPPORT_INPUTS!AC36</f>
        <v>0</v>
      </c>
      <c r="AC41" s="238">
        <f>SUPPORT_INPUTS!AD36</f>
        <v>0</v>
      </c>
      <c r="AD41" s="238">
        <f>SUPPORT_INPUTS!AE36</f>
        <v>0</v>
      </c>
      <c r="AE41" s="238">
        <f>SUPPORT_INPUTS!AF36</f>
        <v>0</v>
      </c>
      <c r="AF41" s="238">
        <f>SUPPORT_INPUTS!AG36</f>
        <v>0</v>
      </c>
    </row>
    <row r="42" spans="1:32" x14ac:dyDescent="0.25">
      <c r="A42" s="235" t="s">
        <v>113</v>
      </c>
      <c r="B42" s="236">
        <f>SUPPORT_INPUTS!B37</f>
        <v>0</v>
      </c>
      <c r="C42" s="237">
        <f>IF($B42-SUM($G42:$AF42)&lt;0,"Over Allocated",(+$B42-SUM($G42:$AF42)))</f>
        <v>0</v>
      </c>
      <c r="D42" s="47"/>
      <c r="E42" s="47"/>
      <c r="F42" s="47"/>
      <c r="G42" s="238">
        <f>SUPPORT_INPUTS!H37</f>
        <v>0</v>
      </c>
      <c r="H42" s="238">
        <f>SUPPORT_INPUTS!I37</f>
        <v>0</v>
      </c>
      <c r="I42" s="238">
        <f>SUPPORT_INPUTS!J37</f>
        <v>0</v>
      </c>
      <c r="J42" s="238">
        <f>SUPPORT_INPUTS!K37</f>
        <v>0</v>
      </c>
      <c r="K42" s="238">
        <f>SUPPORT_INPUTS!L37</f>
        <v>0</v>
      </c>
      <c r="L42" s="238">
        <f>SUPPORT_INPUTS!M37</f>
        <v>0</v>
      </c>
      <c r="M42" s="238">
        <f>SUPPORT_INPUTS!N37</f>
        <v>0</v>
      </c>
      <c r="N42" s="238">
        <f>SUPPORT_INPUTS!O37</f>
        <v>0</v>
      </c>
      <c r="O42" s="238">
        <f>SUPPORT_INPUTS!P37</f>
        <v>0</v>
      </c>
      <c r="P42" s="238">
        <f>SUPPORT_INPUTS!Q37</f>
        <v>0</v>
      </c>
      <c r="Q42" s="238">
        <f>SUPPORT_INPUTS!R37</f>
        <v>0</v>
      </c>
      <c r="R42" s="238">
        <f>SUPPORT_INPUTS!S37</f>
        <v>0</v>
      </c>
      <c r="S42" s="238">
        <f>SUPPORT_INPUTS!T37</f>
        <v>0</v>
      </c>
      <c r="T42" s="238">
        <f>SUPPORT_INPUTS!U37</f>
        <v>0</v>
      </c>
      <c r="U42" s="238">
        <f>SUPPORT_INPUTS!V37</f>
        <v>0</v>
      </c>
      <c r="V42" s="238">
        <f>SUPPORT_INPUTS!W37</f>
        <v>0</v>
      </c>
      <c r="W42" s="238">
        <f>SUPPORT_INPUTS!X37</f>
        <v>0</v>
      </c>
      <c r="X42" s="238">
        <f>SUPPORT_INPUTS!Y37</f>
        <v>0</v>
      </c>
      <c r="Y42" s="238">
        <f>SUPPORT_INPUTS!Z37</f>
        <v>0</v>
      </c>
      <c r="Z42" s="238">
        <f>SUPPORT_INPUTS!AA37</f>
        <v>0</v>
      </c>
      <c r="AA42" s="238">
        <f>SUPPORT_INPUTS!AB37</f>
        <v>0</v>
      </c>
      <c r="AB42" s="238">
        <f>SUPPORT_INPUTS!AC37</f>
        <v>0</v>
      </c>
      <c r="AC42" s="238">
        <f>SUPPORT_INPUTS!AD37</f>
        <v>0</v>
      </c>
      <c r="AD42" s="238">
        <f>SUPPORT_INPUTS!AE37</f>
        <v>0</v>
      </c>
      <c r="AE42" s="238">
        <f>SUPPORT_INPUTS!AF37</f>
        <v>0</v>
      </c>
      <c r="AF42" s="238">
        <f>SUPPORT_INPUTS!AG37</f>
        <v>0</v>
      </c>
    </row>
    <row r="43" spans="1:32" ht="21.75" customHeight="1" x14ac:dyDescent="0.25">
      <c r="A43" s="240"/>
      <c r="B43" s="236"/>
      <c r="C43" s="36"/>
      <c r="D43" s="36"/>
      <c r="E43" s="36"/>
      <c r="F43" s="36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</row>
    <row r="44" spans="1:32" ht="23.25" customHeight="1" x14ac:dyDescent="0.3">
      <c r="A44" s="44" t="s">
        <v>281</v>
      </c>
      <c r="B44" s="236">
        <f>+SUM(B45:B55)</f>
        <v>0</v>
      </c>
      <c r="C44" s="36"/>
      <c r="D44" s="36"/>
      <c r="E44" s="36"/>
      <c r="F44" s="36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</row>
    <row r="45" spans="1:32" x14ac:dyDescent="0.25">
      <c r="A45" s="235" t="s">
        <v>115</v>
      </c>
      <c r="B45" s="236">
        <f>SUPPORT_INPUTS!B40</f>
        <v>0</v>
      </c>
      <c r="C45" s="47"/>
      <c r="D45" s="47"/>
      <c r="E45" s="47"/>
      <c r="F45" s="237">
        <f t="shared" ref="F45:F55" si="2">IF($B45-SUM($G45:$AF45)&lt;0,"Over Allocated",(+$B45-SUM($G45:$AF45)))</f>
        <v>0</v>
      </c>
      <c r="G45" s="238">
        <f>SUPPORT_INPUTS!H40</f>
        <v>0</v>
      </c>
      <c r="H45" s="238">
        <f>SUPPORT_INPUTS!I40</f>
        <v>0</v>
      </c>
      <c r="I45" s="238">
        <f>SUPPORT_INPUTS!J40</f>
        <v>0</v>
      </c>
      <c r="J45" s="238">
        <f>SUPPORT_INPUTS!K40</f>
        <v>0</v>
      </c>
      <c r="K45" s="238">
        <f>SUPPORT_INPUTS!L40</f>
        <v>0</v>
      </c>
      <c r="L45" s="238">
        <f>SUPPORT_INPUTS!M40</f>
        <v>0</v>
      </c>
      <c r="M45" s="238">
        <f>SUPPORT_INPUTS!N40</f>
        <v>0</v>
      </c>
      <c r="N45" s="238">
        <f>SUPPORT_INPUTS!O40</f>
        <v>0</v>
      </c>
      <c r="O45" s="238">
        <f>SUPPORT_INPUTS!P40</f>
        <v>0</v>
      </c>
      <c r="P45" s="238">
        <f>SUPPORT_INPUTS!Q40</f>
        <v>0</v>
      </c>
      <c r="Q45" s="238">
        <f>SUPPORT_INPUTS!R40</f>
        <v>0</v>
      </c>
      <c r="R45" s="238">
        <f>SUPPORT_INPUTS!S40</f>
        <v>0</v>
      </c>
      <c r="S45" s="238">
        <f>SUPPORT_INPUTS!T40</f>
        <v>0</v>
      </c>
      <c r="T45" s="238">
        <f>SUPPORT_INPUTS!U40</f>
        <v>0</v>
      </c>
      <c r="U45" s="238">
        <f>SUPPORT_INPUTS!V40</f>
        <v>0</v>
      </c>
      <c r="V45" s="238">
        <f>SUPPORT_INPUTS!W40</f>
        <v>0</v>
      </c>
      <c r="W45" s="238">
        <f>SUPPORT_INPUTS!X40</f>
        <v>0</v>
      </c>
      <c r="X45" s="238">
        <f>SUPPORT_INPUTS!Y40</f>
        <v>0</v>
      </c>
      <c r="Y45" s="238">
        <f>SUPPORT_INPUTS!Z40</f>
        <v>0</v>
      </c>
      <c r="Z45" s="238">
        <f>SUPPORT_INPUTS!AA40</f>
        <v>0</v>
      </c>
      <c r="AA45" s="238">
        <f>SUPPORT_INPUTS!AB40</f>
        <v>0</v>
      </c>
      <c r="AB45" s="238">
        <f>SUPPORT_INPUTS!AC40</f>
        <v>0</v>
      </c>
      <c r="AC45" s="238">
        <f>SUPPORT_INPUTS!AD40</f>
        <v>0</v>
      </c>
      <c r="AD45" s="238">
        <f>SUPPORT_INPUTS!AE40</f>
        <v>0</v>
      </c>
      <c r="AE45" s="238">
        <f>SUPPORT_INPUTS!AF40</f>
        <v>0</v>
      </c>
      <c r="AF45" s="238">
        <f>SUPPORT_INPUTS!AG40</f>
        <v>0</v>
      </c>
    </row>
    <row r="46" spans="1:32" x14ac:dyDescent="0.25">
      <c r="A46" s="235" t="s">
        <v>116</v>
      </c>
      <c r="B46" s="236">
        <f>SUPPORT_INPUTS!B41</f>
        <v>0</v>
      </c>
      <c r="C46" s="47"/>
      <c r="D46" s="47"/>
      <c r="E46" s="47"/>
      <c r="F46" s="237">
        <f t="shared" si="2"/>
        <v>0</v>
      </c>
      <c r="G46" s="238">
        <f>SUPPORT_INPUTS!H41</f>
        <v>0</v>
      </c>
      <c r="H46" s="238">
        <f>SUPPORT_INPUTS!I41</f>
        <v>0</v>
      </c>
      <c r="I46" s="238">
        <f>SUPPORT_INPUTS!J41</f>
        <v>0</v>
      </c>
      <c r="J46" s="238">
        <f>SUPPORT_INPUTS!K41</f>
        <v>0</v>
      </c>
      <c r="K46" s="238">
        <f>SUPPORT_INPUTS!L41</f>
        <v>0</v>
      </c>
      <c r="L46" s="238">
        <f>SUPPORT_INPUTS!M41</f>
        <v>0</v>
      </c>
      <c r="M46" s="238">
        <f>SUPPORT_INPUTS!N41</f>
        <v>0</v>
      </c>
      <c r="N46" s="238">
        <f>SUPPORT_INPUTS!O41</f>
        <v>0</v>
      </c>
      <c r="O46" s="238">
        <f>SUPPORT_INPUTS!P41</f>
        <v>0</v>
      </c>
      <c r="P46" s="238">
        <f>SUPPORT_INPUTS!Q41</f>
        <v>0</v>
      </c>
      <c r="Q46" s="238">
        <f>SUPPORT_INPUTS!R41</f>
        <v>0</v>
      </c>
      <c r="R46" s="238">
        <f>SUPPORT_INPUTS!S41</f>
        <v>0</v>
      </c>
      <c r="S46" s="238">
        <f>SUPPORT_INPUTS!T41</f>
        <v>0</v>
      </c>
      <c r="T46" s="238">
        <f>SUPPORT_INPUTS!U41</f>
        <v>0</v>
      </c>
      <c r="U46" s="238">
        <f>SUPPORT_INPUTS!V41</f>
        <v>0</v>
      </c>
      <c r="V46" s="238">
        <f>SUPPORT_INPUTS!W41</f>
        <v>0</v>
      </c>
      <c r="W46" s="238">
        <f>SUPPORT_INPUTS!X41</f>
        <v>0</v>
      </c>
      <c r="X46" s="238">
        <f>SUPPORT_INPUTS!Y41</f>
        <v>0</v>
      </c>
      <c r="Y46" s="238">
        <f>SUPPORT_INPUTS!Z41</f>
        <v>0</v>
      </c>
      <c r="Z46" s="238">
        <f>SUPPORT_INPUTS!AA41</f>
        <v>0</v>
      </c>
      <c r="AA46" s="238">
        <f>SUPPORT_INPUTS!AB41</f>
        <v>0</v>
      </c>
      <c r="AB46" s="238">
        <f>SUPPORT_INPUTS!AC41</f>
        <v>0</v>
      </c>
      <c r="AC46" s="238">
        <f>SUPPORT_INPUTS!AD41</f>
        <v>0</v>
      </c>
      <c r="AD46" s="238">
        <f>SUPPORT_INPUTS!AE41</f>
        <v>0</v>
      </c>
      <c r="AE46" s="238">
        <f>SUPPORT_INPUTS!AF41</f>
        <v>0</v>
      </c>
      <c r="AF46" s="238">
        <f>SUPPORT_INPUTS!AG41</f>
        <v>0</v>
      </c>
    </row>
    <row r="47" spans="1:32" x14ac:dyDescent="0.25">
      <c r="A47" s="235" t="s">
        <v>117</v>
      </c>
      <c r="B47" s="236">
        <f>SUPPORT_INPUTS!B42</f>
        <v>0</v>
      </c>
      <c r="C47" s="47"/>
      <c r="D47" s="47"/>
      <c r="E47" s="47"/>
      <c r="F47" s="237">
        <f t="shared" si="2"/>
        <v>0</v>
      </c>
      <c r="G47" s="238">
        <f>SUPPORT_INPUTS!H42</f>
        <v>0</v>
      </c>
      <c r="H47" s="238">
        <f>SUPPORT_INPUTS!I42</f>
        <v>0</v>
      </c>
      <c r="I47" s="238">
        <f>SUPPORT_INPUTS!J42</f>
        <v>0</v>
      </c>
      <c r="J47" s="238">
        <f>SUPPORT_INPUTS!K42</f>
        <v>0</v>
      </c>
      <c r="K47" s="238">
        <f>SUPPORT_INPUTS!L42</f>
        <v>0</v>
      </c>
      <c r="L47" s="238">
        <f>SUPPORT_INPUTS!M42</f>
        <v>0</v>
      </c>
      <c r="M47" s="238">
        <f>SUPPORT_INPUTS!N42</f>
        <v>0</v>
      </c>
      <c r="N47" s="238">
        <f>SUPPORT_INPUTS!O42</f>
        <v>0</v>
      </c>
      <c r="O47" s="238">
        <f>SUPPORT_INPUTS!P42</f>
        <v>0</v>
      </c>
      <c r="P47" s="238">
        <f>SUPPORT_INPUTS!Q42</f>
        <v>0</v>
      </c>
      <c r="Q47" s="238">
        <f>SUPPORT_INPUTS!R42</f>
        <v>0</v>
      </c>
      <c r="R47" s="238">
        <f>SUPPORT_INPUTS!S42</f>
        <v>0</v>
      </c>
      <c r="S47" s="238">
        <f>SUPPORT_INPUTS!T42</f>
        <v>0</v>
      </c>
      <c r="T47" s="238">
        <f>SUPPORT_INPUTS!U42</f>
        <v>0</v>
      </c>
      <c r="U47" s="238">
        <f>SUPPORT_INPUTS!V42</f>
        <v>0</v>
      </c>
      <c r="V47" s="238">
        <f>SUPPORT_INPUTS!W42</f>
        <v>0</v>
      </c>
      <c r="W47" s="238">
        <f>SUPPORT_INPUTS!X42</f>
        <v>0</v>
      </c>
      <c r="X47" s="238">
        <f>SUPPORT_INPUTS!Y42</f>
        <v>0</v>
      </c>
      <c r="Y47" s="238">
        <f>SUPPORT_INPUTS!Z42</f>
        <v>0</v>
      </c>
      <c r="Z47" s="238">
        <f>SUPPORT_INPUTS!AA42</f>
        <v>0</v>
      </c>
      <c r="AA47" s="238">
        <f>SUPPORT_INPUTS!AB42</f>
        <v>0</v>
      </c>
      <c r="AB47" s="238">
        <f>SUPPORT_INPUTS!AC42</f>
        <v>0</v>
      </c>
      <c r="AC47" s="238">
        <f>SUPPORT_INPUTS!AD42</f>
        <v>0</v>
      </c>
      <c r="AD47" s="238">
        <f>SUPPORT_INPUTS!AE42</f>
        <v>0</v>
      </c>
      <c r="AE47" s="238">
        <f>SUPPORT_INPUTS!AF42</f>
        <v>0</v>
      </c>
      <c r="AF47" s="238">
        <f>SUPPORT_INPUTS!AG42</f>
        <v>0</v>
      </c>
    </row>
    <row r="48" spans="1:32" x14ac:dyDescent="0.25">
      <c r="A48" s="235" t="s">
        <v>118</v>
      </c>
      <c r="B48" s="236">
        <f>SUPPORT_INPUTS!B43</f>
        <v>0</v>
      </c>
      <c r="C48" s="47"/>
      <c r="D48" s="47"/>
      <c r="E48" s="47"/>
      <c r="F48" s="237">
        <f t="shared" si="2"/>
        <v>0</v>
      </c>
      <c r="G48" s="238">
        <f>SUPPORT_INPUTS!H43</f>
        <v>0</v>
      </c>
      <c r="H48" s="238">
        <f>SUPPORT_INPUTS!I43</f>
        <v>0</v>
      </c>
      <c r="I48" s="238">
        <f>SUPPORT_INPUTS!J43</f>
        <v>0</v>
      </c>
      <c r="J48" s="238">
        <f>SUPPORT_INPUTS!K43</f>
        <v>0</v>
      </c>
      <c r="K48" s="238">
        <f>SUPPORT_INPUTS!L43</f>
        <v>0</v>
      </c>
      <c r="L48" s="238">
        <f>SUPPORT_INPUTS!M43</f>
        <v>0</v>
      </c>
      <c r="M48" s="238">
        <f>SUPPORT_INPUTS!N43</f>
        <v>0</v>
      </c>
      <c r="N48" s="238">
        <f>SUPPORT_INPUTS!O43</f>
        <v>0</v>
      </c>
      <c r="O48" s="238">
        <f>SUPPORT_INPUTS!P43</f>
        <v>0</v>
      </c>
      <c r="P48" s="238">
        <f>SUPPORT_INPUTS!Q43</f>
        <v>0</v>
      </c>
      <c r="Q48" s="238">
        <f>SUPPORT_INPUTS!R43</f>
        <v>0</v>
      </c>
      <c r="R48" s="238">
        <f>SUPPORT_INPUTS!S43</f>
        <v>0</v>
      </c>
      <c r="S48" s="238">
        <f>SUPPORT_INPUTS!T43</f>
        <v>0</v>
      </c>
      <c r="T48" s="238">
        <f>SUPPORT_INPUTS!U43</f>
        <v>0</v>
      </c>
      <c r="U48" s="238">
        <f>SUPPORT_INPUTS!V43</f>
        <v>0</v>
      </c>
      <c r="V48" s="238">
        <f>SUPPORT_INPUTS!W43</f>
        <v>0</v>
      </c>
      <c r="W48" s="238">
        <f>SUPPORT_INPUTS!X43</f>
        <v>0</v>
      </c>
      <c r="X48" s="238">
        <f>SUPPORT_INPUTS!Y43</f>
        <v>0</v>
      </c>
      <c r="Y48" s="238">
        <f>SUPPORT_INPUTS!Z43</f>
        <v>0</v>
      </c>
      <c r="Z48" s="238">
        <f>SUPPORT_INPUTS!AA43</f>
        <v>0</v>
      </c>
      <c r="AA48" s="238">
        <f>SUPPORT_INPUTS!AB43</f>
        <v>0</v>
      </c>
      <c r="AB48" s="238">
        <f>SUPPORT_INPUTS!AC43</f>
        <v>0</v>
      </c>
      <c r="AC48" s="238">
        <f>SUPPORT_INPUTS!AD43</f>
        <v>0</v>
      </c>
      <c r="AD48" s="238">
        <f>SUPPORT_INPUTS!AE43</f>
        <v>0</v>
      </c>
      <c r="AE48" s="238">
        <f>SUPPORT_INPUTS!AF43</f>
        <v>0</v>
      </c>
      <c r="AF48" s="238">
        <f>SUPPORT_INPUTS!AG43</f>
        <v>0</v>
      </c>
    </row>
    <row r="49" spans="1:32" x14ac:dyDescent="0.25">
      <c r="A49" s="235" t="s">
        <v>119</v>
      </c>
      <c r="B49" s="236">
        <f>SUPPORT_INPUTS!B44</f>
        <v>0</v>
      </c>
      <c r="C49" s="47"/>
      <c r="D49" s="47"/>
      <c r="E49" s="47"/>
      <c r="F49" s="237">
        <f t="shared" si="2"/>
        <v>0</v>
      </c>
      <c r="G49" s="238">
        <f>SUPPORT_INPUTS!H44</f>
        <v>0</v>
      </c>
      <c r="H49" s="238">
        <f>SUPPORT_INPUTS!I44</f>
        <v>0</v>
      </c>
      <c r="I49" s="238">
        <f>SUPPORT_INPUTS!J44</f>
        <v>0</v>
      </c>
      <c r="J49" s="238">
        <f>SUPPORT_INPUTS!K44</f>
        <v>0</v>
      </c>
      <c r="K49" s="238">
        <f>SUPPORT_INPUTS!L44</f>
        <v>0</v>
      </c>
      <c r="L49" s="238">
        <f>SUPPORT_INPUTS!M44</f>
        <v>0</v>
      </c>
      <c r="M49" s="238">
        <f>SUPPORT_INPUTS!N44</f>
        <v>0</v>
      </c>
      <c r="N49" s="238">
        <f>SUPPORT_INPUTS!O44</f>
        <v>0</v>
      </c>
      <c r="O49" s="238">
        <f>SUPPORT_INPUTS!P44</f>
        <v>0</v>
      </c>
      <c r="P49" s="238">
        <f>SUPPORT_INPUTS!Q44</f>
        <v>0</v>
      </c>
      <c r="Q49" s="238">
        <f>SUPPORT_INPUTS!R44</f>
        <v>0</v>
      </c>
      <c r="R49" s="238">
        <f>SUPPORT_INPUTS!S44</f>
        <v>0</v>
      </c>
      <c r="S49" s="238">
        <f>SUPPORT_INPUTS!T44</f>
        <v>0</v>
      </c>
      <c r="T49" s="238">
        <f>SUPPORT_INPUTS!U44</f>
        <v>0</v>
      </c>
      <c r="U49" s="238">
        <f>SUPPORT_INPUTS!V44</f>
        <v>0</v>
      </c>
      <c r="V49" s="238">
        <f>SUPPORT_INPUTS!W44</f>
        <v>0</v>
      </c>
      <c r="W49" s="238">
        <f>SUPPORT_INPUTS!X44</f>
        <v>0</v>
      </c>
      <c r="X49" s="238">
        <f>SUPPORT_INPUTS!Y44</f>
        <v>0</v>
      </c>
      <c r="Y49" s="238">
        <f>SUPPORT_INPUTS!Z44</f>
        <v>0</v>
      </c>
      <c r="Z49" s="238">
        <f>SUPPORT_INPUTS!AA44</f>
        <v>0</v>
      </c>
      <c r="AA49" s="238">
        <f>SUPPORT_INPUTS!AB44</f>
        <v>0</v>
      </c>
      <c r="AB49" s="238">
        <f>SUPPORT_INPUTS!AC44</f>
        <v>0</v>
      </c>
      <c r="AC49" s="238">
        <f>SUPPORT_INPUTS!AD44</f>
        <v>0</v>
      </c>
      <c r="AD49" s="238">
        <f>SUPPORT_INPUTS!AE44</f>
        <v>0</v>
      </c>
      <c r="AE49" s="238">
        <f>SUPPORT_INPUTS!AF44</f>
        <v>0</v>
      </c>
      <c r="AF49" s="238">
        <f>SUPPORT_INPUTS!AG44</f>
        <v>0</v>
      </c>
    </row>
    <row r="50" spans="1:32" x14ac:dyDescent="0.25">
      <c r="A50" s="235" t="s">
        <v>120</v>
      </c>
      <c r="B50" s="236">
        <f>SUPPORT_INPUTS!B45</f>
        <v>0</v>
      </c>
      <c r="C50" s="47"/>
      <c r="D50" s="47"/>
      <c r="E50" s="47"/>
      <c r="F50" s="237">
        <f t="shared" si="2"/>
        <v>0</v>
      </c>
      <c r="G50" s="238">
        <f>SUPPORT_INPUTS!H45</f>
        <v>0</v>
      </c>
      <c r="H50" s="238">
        <f>SUPPORT_INPUTS!I45</f>
        <v>0</v>
      </c>
      <c r="I50" s="238">
        <f>SUPPORT_INPUTS!J45</f>
        <v>0</v>
      </c>
      <c r="J50" s="238">
        <f>SUPPORT_INPUTS!K45</f>
        <v>0</v>
      </c>
      <c r="K50" s="238">
        <f>SUPPORT_INPUTS!L45</f>
        <v>0</v>
      </c>
      <c r="L50" s="238">
        <f>SUPPORT_INPUTS!M45</f>
        <v>0</v>
      </c>
      <c r="M50" s="238">
        <f>SUPPORT_INPUTS!N45</f>
        <v>0</v>
      </c>
      <c r="N50" s="238">
        <f>SUPPORT_INPUTS!O45</f>
        <v>0</v>
      </c>
      <c r="O50" s="238">
        <f>SUPPORT_INPUTS!P45</f>
        <v>0</v>
      </c>
      <c r="P50" s="238">
        <f>SUPPORT_INPUTS!Q45</f>
        <v>0</v>
      </c>
      <c r="Q50" s="238">
        <f>SUPPORT_INPUTS!R45</f>
        <v>0</v>
      </c>
      <c r="R50" s="238">
        <f>SUPPORT_INPUTS!S45</f>
        <v>0</v>
      </c>
      <c r="S50" s="238">
        <f>SUPPORT_INPUTS!T45</f>
        <v>0</v>
      </c>
      <c r="T50" s="238">
        <f>SUPPORT_INPUTS!U45</f>
        <v>0</v>
      </c>
      <c r="U50" s="238">
        <f>SUPPORT_INPUTS!V45</f>
        <v>0</v>
      </c>
      <c r="V50" s="238">
        <f>SUPPORT_INPUTS!W45</f>
        <v>0</v>
      </c>
      <c r="W50" s="238">
        <f>SUPPORT_INPUTS!X45</f>
        <v>0</v>
      </c>
      <c r="X50" s="238">
        <f>SUPPORT_INPUTS!Y45</f>
        <v>0</v>
      </c>
      <c r="Y50" s="238">
        <f>SUPPORT_INPUTS!Z45</f>
        <v>0</v>
      </c>
      <c r="Z50" s="238">
        <f>SUPPORT_INPUTS!AA45</f>
        <v>0</v>
      </c>
      <c r="AA50" s="238">
        <f>SUPPORT_INPUTS!AB45</f>
        <v>0</v>
      </c>
      <c r="AB50" s="238">
        <f>SUPPORT_INPUTS!AC45</f>
        <v>0</v>
      </c>
      <c r="AC50" s="238">
        <f>SUPPORT_INPUTS!AD45</f>
        <v>0</v>
      </c>
      <c r="AD50" s="238">
        <f>SUPPORT_INPUTS!AE45</f>
        <v>0</v>
      </c>
      <c r="AE50" s="238">
        <f>SUPPORT_INPUTS!AF45</f>
        <v>0</v>
      </c>
      <c r="AF50" s="238">
        <f>SUPPORT_INPUTS!AG45</f>
        <v>0</v>
      </c>
    </row>
    <row r="51" spans="1:32" x14ac:dyDescent="0.25">
      <c r="A51" s="235" t="s">
        <v>121</v>
      </c>
      <c r="B51" s="236">
        <f>SUPPORT_INPUTS!B46</f>
        <v>0</v>
      </c>
      <c r="C51" s="47"/>
      <c r="D51" s="47"/>
      <c r="E51" s="47"/>
      <c r="F51" s="237">
        <f t="shared" si="2"/>
        <v>0</v>
      </c>
      <c r="G51" s="238">
        <f>SUPPORT_INPUTS!H46</f>
        <v>0</v>
      </c>
      <c r="H51" s="238">
        <f>SUPPORT_INPUTS!I46</f>
        <v>0</v>
      </c>
      <c r="I51" s="238">
        <f>SUPPORT_INPUTS!J46</f>
        <v>0</v>
      </c>
      <c r="J51" s="238">
        <f>SUPPORT_INPUTS!K46</f>
        <v>0</v>
      </c>
      <c r="K51" s="238">
        <f>SUPPORT_INPUTS!L46</f>
        <v>0</v>
      </c>
      <c r="L51" s="238">
        <f>SUPPORT_INPUTS!M46</f>
        <v>0</v>
      </c>
      <c r="M51" s="238">
        <f>SUPPORT_INPUTS!N46</f>
        <v>0</v>
      </c>
      <c r="N51" s="238">
        <f>SUPPORT_INPUTS!O46</f>
        <v>0</v>
      </c>
      <c r="O51" s="238">
        <f>SUPPORT_INPUTS!P46</f>
        <v>0</v>
      </c>
      <c r="P51" s="238">
        <f>SUPPORT_INPUTS!Q46</f>
        <v>0</v>
      </c>
      <c r="Q51" s="238">
        <f>SUPPORT_INPUTS!R46</f>
        <v>0</v>
      </c>
      <c r="R51" s="238">
        <f>SUPPORT_INPUTS!S46</f>
        <v>0</v>
      </c>
      <c r="S51" s="238">
        <f>SUPPORT_INPUTS!T46</f>
        <v>0</v>
      </c>
      <c r="T51" s="238">
        <f>SUPPORT_INPUTS!U46</f>
        <v>0</v>
      </c>
      <c r="U51" s="238">
        <f>SUPPORT_INPUTS!V46</f>
        <v>0</v>
      </c>
      <c r="V51" s="238">
        <f>SUPPORT_INPUTS!W46</f>
        <v>0</v>
      </c>
      <c r="W51" s="238">
        <f>SUPPORT_INPUTS!X46</f>
        <v>0</v>
      </c>
      <c r="X51" s="238">
        <f>SUPPORT_INPUTS!Y46</f>
        <v>0</v>
      </c>
      <c r="Y51" s="238">
        <f>SUPPORT_INPUTS!Z46</f>
        <v>0</v>
      </c>
      <c r="Z51" s="238">
        <f>SUPPORT_INPUTS!AA46</f>
        <v>0</v>
      </c>
      <c r="AA51" s="238">
        <f>SUPPORT_INPUTS!AB46</f>
        <v>0</v>
      </c>
      <c r="AB51" s="238">
        <f>SUPPORT_INPUTS!AC46</f>
        <v>0</v>
      </c>
      <c r="AC51" s="238">
        <f>SUPPORT_INPUTS!AD46</f>
        <v>0</v>
      </c>
      <c r="AD51" s="238">
        <f>SUPPORT_INPUTS!AE46</f>
        <v>0</v>
      </c>
      <c r="AE51" s="238">
        <f>SUPPORT_INPUTS!AF46</f>
        <v>0</v>
      </c>
      <c r="AF51" s="238">
        <f>SUPPORT_INPUTS!AG46</f>
        <v>0</v>
      </c>
    </row>
    <row r="52" spans="1:32" x14ac:dyDescent="0.25">
      <c r="A52" s="235" t="s">
        <v>122</v>
      </c>
      <c r="B52" s="236">
        <f>SUPPORT_INPUTS!B47</f>
        <v>0</v>
      </c>
      <c r="C52" s="47"/>
      <c r="D52" s="47"/>
      <c r="E52" s="47"/>
      <c r="F52" s="237">
        <f t="shared" si="2"/>
        <v>0</v>
      </c>
      <c r="G52" s="238">
        <f>SUPPORT_INPUTS!H47</f>
        <v>0</v>
      </c>
      <c r="H52" s="238">
        <f>SUPPORT_INPUTS!I47</f>
        <v>0</v>
      </c>
      <c r="I52" s="238">
        <f>SUPPORT_INPUTS!J47</f>
        <v>0</v>
      </c>
      <c r="J52" s="238">
        <f>SUPPORT_INPUTS!K47</f>
        <v>0</v>
      </c>
      <c r="K52" s="238">
        <f>SUPPORT_INPUTS!L47</f>
        <v>0</v>
      </c>
      <c r="L52" s="238">
        <f>SUPPORT_INPUTS!M47</f>
        <v>0</v>
      </c>
      <c r="M52" s="238">
        <f>SUPPORT_INPUTS!N47</f>
        <v>0</v>
      </c>
      <c r="N52" s="238">
        <f>SUPPORT_INPUTS!O47</f>
        <v>0</v>
      </c>
      <c r="O52" s="238">
        <f>SUPPORT_INPUTS!P47</f>
        <v>0</v>
      </c>
      <c r="P52" s="238">
        <f>SUPPORT_INPUTS!Q47</f>
        <v>0</v>
      </c>
      <c r="Q52" s="238">
        <f>SUPPORT_INPUTS!R47</f>
        <v>0</v>
      </c>
      <c r="R52" s="238">
        <f>SUPPORT_INPUTS!S47</f>
        <v>0</v>
      </c>
      <c r="S52" s="238">
        <f>SUPPORT_INPUTS!T47</f>
        <v>0</v>
      </c>
      <c r="T52" s="238">
        <f>SUPPORT_INPUTS!U47</f>
        <v>0</v>
      </c>
      <c r="U52" s="238">
        <f>SUPPORT_INPUTS!V47</f>
        <v>0</v>
      </c>
      <c r="V52" s="238">
        <f>SUPPORT_INPUTS!W47</f>
        <v>0</v>
      </c>
      <c r="W52" s="238">
        <f>SUPPORT_INPUTS!X47</f>
        <v>0</v>
      </c>
      <c r="X52" s="238">
        <f>SUPPORT_INPUTS!Y47</f>
        <v>0</v>
      </c>
      <c r="Y52" s="238">
        <f>SUPPORT_INPUTS!Z47</f>
        <v>0</v>
      </c>
      <c r="Z52" s="238">
        <f>SUPPORT_INPUTS!AA47</f>
        <v>0</v>
      </c>
      <c r="AA52" s="238">
        <f>SUPPORT_INPUTS!AB47</f>
        <v>0</v>
      </c>
      <c r="AB52" s="238">
        <f>SUPPORT_INPUTS!AC47</f>
        <v>0</v>
      </c>
      <c r="AC52" s="238">
        <f>SUPPORT_INPUTS!AD47</f>
        <v>0</v>
      </c>
      <c r="AD52" s="238">
        <f>SUPPORT_INPUTS!AE47</f>
        <v>0</v>
      </c>
      <c r="AE52" s="238">
        <f>SUPPORT_INPUTS!AF47</f>
        <v>0</v>
      </c>
      <c r="AF52" s="238">
        <f>SUPPORT_INPUTS!AG47</f>
        <v>0</v>
      </c>
    </row>
    <row r="53" spans="1:32" x14ac:dyDescent="0.25">
      <c r="A53" s="235" t="s">
        <v>123</v>
      </c>
      <c r="B53" s="236">
        <f>SUPPORT_INPUTS!B48</f>
        <v>0</v>
      </c>
      <c r="C53" s="47"/>
      <c r="D53" s="47"/>
      <c r="E53" s="47"/>
      <c r="F53" s="237">
        <f t="shared" si="2"/>
        <v>0</v>
      </c>
      <c r="G53" s="238">
        <f>SUPPORT_INPUTS!H48</f>
        <v>0</v>
      </c>
      <c r="H53" s="238">
        <f>SUPPORT_INPUTS!I48</f>
        <v>0</v>
      </c>
      <c r="I53" s="238">
        <f>SUPPORT_INPUTS!J48</f>
        <v>0</v>
      </c>
      <c r="J53" s="238">
        <f>SUPPORT_INPUTS!K48</f>
        <v>0</v>
      </c>
      <c r="K53" s="238">
        <f>SUPPORT_INPUTS!L48</f>
        <v>0</v>
      </c>
      <c r="L53" s="238">
        <f>SUPPORT_INPUTS!M48</f>
        <v>0</v>
      </c>
      <c r="M53" s="238">
        <f>SUPPORT_INPUTS!N48</f>
        <v>0</v>
      </c>
      <c r="N53" s="238">
        <f>SUPPORT_INPUTS!O48</f>
        <v>0</v>
      </c>
      <c r="O53" s="238">
        <f>SUPPORT_INPUTS!P48</f>
        <v>0</v>
      </c>
      <c r="P53" s="238">
        <f>SUPPORT_INPUTS!Q48</f>
        <v>0</v>
      </c>
      <c r="Q53" s="238">
        <f>SUPPORT_INPUTS!R48</f>
        <v>0</v>
      </c>
      <c r="R53" s="238">
        <f>SUPPORT_INPUTS!S48</f>
        <v>0</v>
      </c>
      <c r="S53" s="238">
        <f>SUPPORT_INPUTS!T48</f>
        <v>0</v>
      </c>
      <c r="T53" s="238">
        <f>SUPPORT_INPUTS!U48</f>
        <v>0</v>
      </c>
      <c r="U53" s="238">
        <f>SUPPORT_INPUTS!V48</f>
        <v>0</v>
      </c>
      <c r="V53" s="238">
        <f>SUPPORT_INPUTS!W48</f>
        <v>0</v>
      </c>
      <c r="W53" s="238">
        <f>SUPPORT_INPUTS!X48</f>
        <v>0</v>
      </c>
      <c r="X53" s="238">
        <f>SUPPORT_INPUTS!Y48</f>
        <v>0</v>
      </c>
      <c r="Y53" s="238">
        <f>SUPPORT_INPUTS!Z48</f>
        <v>0</v>
      </c>
      <c r="Z53" s="238">
        <f>SUPPORT_INPUTS!AA48</f>
        <v>0</v>
      </c>
      <c r="AA53" s="238">
        <f>SUPPORT_INPUTS!AB48</f>
        <v>0</v>
      </c>
      <c r="AB53" s="238">
        <f>SUPPORT_INPUTS!AC48</f>
        <v>0</v>
      </c>
      <c r="AC53" s="238">
        <f>SUPPORT_INPUTS!AD48</f>
        <v>0</v>
      </c>
      <c r="AD53" s="238">
        <f>SUPPORT_INPUTS!AE48</f>
        <v>0</v>
      </c>
      <c r="AE53" s="238">
        <f>SUPPORT_INPUTS!AF48</f>
        <v>0</v>
      </c>
      <c r="AF53" s="238">
        <f>SUPPORT_INPUTS!AG48</f>
        <v>0</v>
      </c>
    </row>
    <row r="54" spans="1:32" x14ac:dyDescent="0.25">
      <c r="A54" s="235" t="s">
        <v>124</v>
      </c>
      <c r="B54" s="236">
        <f>SUPPORT_INPUTS!B49</f>
        <v>0</v>
      </c>
      <c r="C54" s="47"/>
      <c r="D54" s="47"/>
      <c r="E54" s="47"/>
      <c r="F54" s="237">
        <f t="shared" si="2"/>
        <v>0</v>
      </c>
      <c r="G54" s="238">
        <f>SUPPORT_INPUTS!H49</f>
        <v>0</v>
      </c>
      <c r="H54" s="238">
        <f>SUPPORT_INPUTS!I49</f>
        <v>0</v>
      </c>
      <c r="I54" s="238">
        <f>SUPPORT_INPUTS!J49</f>
        <v>0</v>
      </c>
      <c r="J54" s="238">
        <f>SUPPORT_INPUTS!K49</f>
        <v>0</v>
      </c>
      <c r="K54" s="238">
        <f>SUPPORT_INPUTS!L49</f>
        <v>0</v>
      </c>
      <c r="L54" s="238">
        <f>SUPPORT_INPUTS!M49</f>
        <v>0</v>
      </c>
      <c r="M54" s="238">
        <f>SUPPORT_INPUTS!N49</f>
        <v>0</v>
      </c>
      <c r="N54" s="238">
        <f>SUPPORT_INPUTS!O49</f>
        <v>0</v>
      </c>
      <c r="O54" s="238">
        <f>SUPPORT_INPUTS!P49</f>
        <v>0</v>
      </c>
      <c r="P54" s="238">
        <f>SUPPORT_INPUTS!Q49</f>
        <v>0</v>
      </c>
      <c r="Q54" s="238">
        <f>SUPPORT_INPUTS!R49</f>
        <v>0</v>
      </c>
      <c r="R54" s="238">
        <f>SUPPORT_INPUTS!S49</f>
        <v>0</v>
      </c>
      <c r="S54" s="238">
        <f>SUPPORT_INPUTS!T49</f>
        <v>0</v>
      </c>
      <c r="T54" s="238">
        <f>SUPPORT_INPUTS!U49</f>
        <v>0</v>
      </c>
      <c r="U54" s="238">
        <f>SUPPORT_INPUTS!V49</f>
        <v>0</v>
      </c>
      <c r="V54" s="238">
        <f>SUPPORT_INPUTS!W49</f>
        <v>0</v>
      </c>
      <c r="W54" s="238">
        <f>SUPPORT_INPUTS!X49</f>
        <v>0</v>
      </c>
      <c r="X54" s="238">
        <f>SUPPORT_INPUTS!Y49</f>
        <v>0</v>
      </c>
      <c r="Y54" s="238">
        <f>SUPPORT_INPUTS!Z49</f>
        <v>0</v>
      </c>
      <c r="Z54" s="238">
        <f>SUPPORT_INPUTS!AA49</f>
        <v>0</v>
      </c>
      <c r="AA54" s="238">
        <f>SUPPORT_INPUTS!AB49</f>
        <v>0</v>
      </c>
      <c r="AB54" s="238">
        <f>SUPPORT_INPUTS!AC49</f>
        <v>0</v>
      </c>
      <c r="AC54" s="238">
        <f>SUPPORT_INPUTS!AD49</f>
        <v>0</v>
      </c>
      <c r="AD54" s="238">
        <f>SUPPORT_INPUTS!AE49</f>
        <v>0</v>
      </c>
      <c r="AE54" s="238">
        <f>SUPPORT_INPUTS!AF49</f>
        <v>0</v>
      </c>
      <c r="AF54" s="238">
        <f>SUPPORT_INPUTS!AG49</f>
        <v>0</v>
      </c>
    </row>
    <row r="55" spans="1:32" x14ac:dyDescent="0.25">
      <c r="A55" s="235" t="s">
        <v>125</v>
      </c>
      <c r="B55" s="236">
        <f>SUPPORT_INPUTS!B50</f>
        <v>0</v>
      </c>
      <c r="C55" s="47"/>
      <c r="D55" s="47"/>
      <c r="E55" s="47"/>
      <c r="F55" s="237">
        <f t="shared" si="2"/>
        <v>0</v>
      </c>
      <c r="G55" s="238">
        <f>SUPPORT_INPUTS!H50</f>
        <v>0</v>
      </c>
      <c r="H55" s="238">
        <f>SUPPORT_INPUTS!I50</f>
        <v>0</v>
      </c>
      <c r="I55" s="238">
        <f>SUPPORT_INPUTS!J50</f>
        <v>0</v>
      </c>
      <c r="J55" s="238">
        <f>SUPPORT_INPUTS!K50</f>
        <v>0</v>
      </c>
      <c r="K55" s="238">
        <f>SUPPORT_INPUTS!L50</f>
        <v>0</v>
      </c>
      <c r="L55" s="238">
        <f>SUPPORT_INPUTS!M50</f>
        <v>0</v>
      </c>
      <c r="M55" s="238">
        <f>SUPPORT_INPUTS!N50</f>
        <v>0</v>
      </c>
      <c r="N55" s="238">
        <f>SUPPORT_INPUTS!O50</f>
        <v>0</v>
      </c>
      <c r="O55" s="238">
        <f>SUPPORT_INPUTS!P50</f>
        <v>0</v>
      </c>
      <c r="P55" s="238">
        <f>SUPPORT_INPUTS!Q50</f>
        <v>0</v>
      </c>
      <c r="Q55" s="238">
        <f>SUPPORT_INPUTS!R50</f>
        <v>0</v>
      </c>
      <c r="R55" s="238">
        <f>SUPPORT_INPUTS!S50</f>
        <v>0</v>
      </c>
      <c r="S55" s="238">
        <f>SUPPORT_INPUTS!T50</f>
        <v>0</v>
      </c>
      <c r="T55" s="238">
        <f>SUPPORT_INPUTS!U50</f>
        <v>0</v>
      </c>
      <c r="U55" s="238">
        <f>SUPPORT_INPUTS!V50</f>
        <v>0</v>
      </c>
      <c r="V55" s="238">
        <f>SUPPORT_INPUTS!W50</f>
        <v>0</v>
      </c>
      <c r="W55" s="238">
        <f>SUPPORT_INPUTS!X50</f>
        <v>0</v>
      </c>
      <c r="X55" s="238">
        <f>SUPPORT_INPUTS!Y50</f>
        <v>0</v>
      </c>
      <c r="Y55" s="238">
        <f>SUPPORT_INPUTS!Z50</f>
        <v>0</v>
      </c>
      <c r="Z55" s="238">
        <f>SUPPORT_INPUTS!AA50</f>
        <v>0</v>
      </c>
      <c r="AA55" s="238">
        <f>SUPPORT_INPUTS!AB50</f>
        <v>0</v>
      </c>
      <c r="AB55" s="238">
        <f>SUPPORT_INPUTS!AC50</f>
        <v>0</v>
      </c>
      <c r="AC55" s="238">
        <f>SUPPORT_INPUTS!AD50</f>
        <v>0</v>
      </c>
      <c r="AD55" s="238">
        <f>SUPPORT_INPUTS!AE50</f>
        <v>0</v>
      </c>
      <c r="AE55" s="238">
        <f>SUPPORT_INPUTS!AF50</f>
        <v>0</v>
      </c>
      <c r="AF55" s="238">
        <f>SUPPORT_INPUTS!AG50</f>
        <v>0</v>
      </c>
    </row>
    <row r="56" spans="1:32" ht="21.75" customHeight="1" x14ac:dyDescent="0.25">
      <c r="A56" s="39"/>
      <c r="B56" s="236"/>
      <c r="C56" s="36"/>
      <c r="D56" s="36"/>
      <c r="E56" s="36"/>
      <c r="F56" s="36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38"/>
      <c r="W56" s="238"/>
      <c r="X56" s="238"/>
      <c r="Y56" s="238"/>
      <c r="Z56" s="238"/>
      <c r="AA56" s="238"/>
      <c r="AB56" s="238"/>
      <c r="AC56" s="238"/>
      <c r="AD56" s="238"/>
      <c r="AE56" s="238"/>
      <c r="AF56" s="238"/>
    </row>
    <row r="57" spans="1:32" ht="21.75" customHeight="1" x14ac:dyDescent="0.3">
      <c r="A57" s="45" t="s">
        <v>282</v>
      </c>
      <c r="B57" s="236">
        <f>+SUM(B58:B62)</f>
        <v>0</v>
      </c>
      <c r="C57" s="36"/>
      <c r="D57" s="36"/>
      <c r="E57" s="36"/>
      <c r="F57" s="36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8"/>
      <c r="T57" s="238"/>
      <c r="U57" s="238"/>
      <c r="V57" s="238"/>
      <c r="W57" s="238"/>
      <c r="X57" s="238"/>
      <c r="Y57" s="238"/>
      <c r="Z57" s="238"/>
      <c r="AA57" s="238"/>
      <c r="AB57" s="238"/>
      <c r="AC57" s="238"/>
      <c r="AD57" s="238"/>
      <c r="AE57" s="238"/>
      <c r="AF57" s="238"/>
    </row>
    <row r="58" spans="1:32" x14ac:dyDescent="0.25">
      <c r="A58" s="235" t="s">
        <v>127</v>
      </c>
      <c r="B58" s="236">
        <f>SUPPORT_INPUTS!B53</f>
        <v>0</v>
      </c>
      <c r="C58" s="241"/>
      <c r="D58" s="47"/>
      <c r="E58" s="47"/>
      <c r="F58" s="36"/>
      <c r="G58" s="238">
        <f>SUPPORT_INPUTS!H53</f>
        <v>0</v>
      </c>
      <c r="H58" s="238">
        <f>SUPPORT_INPUTS!I53</f>
        <v>0</v>
      </c>
      <c r="I58" s="238">
        <f>SUPPORT_INPUTS!J53</f>
        <v>0</v>
      </c>
      <c r="J58" s="238">
        <f>SUPPORT_INPUTS!K53</f>
        <v>0</v>
      </c>
      <c r="K58" s="238">
        <f>SUPPORT_INPUTS!L53</f>
        <v>0</v>
      </c>
      <c r="L58" s="238">
        <f>SUPPORT_INPUTS!M53</f>
        <v>0</v>
      </c>
      <c r="M58" s="238">
        <f>SUPPORT_INPUTS!N53</f>
        <v>0</v>
      </c>
      <c r="N58" s="238">
        <f>SUPPORT_INPUTS!O53</f>
        <v>0</v>
      </c>
      <c r="O58" s="238">
        <f>SUPPORT_INPUTS!P53</f>
        <v>0</v>
      </c>
      <c r="P58" s="238">
        <f>SUPPORT_INPUTS!Q53</f>
        <v>0</v>
      </c>
      <c r="Q58" s="238">
        <f>SUPPORT_INPUTS!R53</f>
        <v>0</v>
      </c>
      <c r="R58" s="238">
        <f>SUPPORT_INPUTS!S53</f>
        <v>0</v>
      </c>
      <c r="S58" s="238">
        <f>SUPPORT_INPUTS!T53</f>
        <v>0</v>
      </c>
      <c r="T58" s="238">
        <f>SUPPORT_INPUTS!U53</f>
        <v>0</v>
      </c>
      <c r="U58" s="238">
        <f>SUPPORT_INPUTS!V53</f>
        <v>0</v>
      </c>
      <c r="V58" s="238">
        <f>SUPPORT_INPUTS!W53</f>
        <v>0</v>
      </c>
      <c r="W58" s="238">
        <f>SUPPORT_INPUTS!X53</f>
        <v>0</v>
      </c>
      <c r="X58" s="238">
        <f>SUPPORT_INPUTS!Y53</f>
        <v>0</v>
      </c>
      <c r="Y58" s="238">
        <f>SUPPORT_INPUTS!Z53</f>
        <v>0</v>
      </c>
      <c r="Z58" s="238">
        <f>SUPPORT_INPUTS!AA53</f>
        <v>0</v>
      </c>
      <c r="AA58" s="238">
        <f>SUPPORT_INPUTS!AB53</f>
        <v>0</v>
      </c>
      <c r="AB58" s="238">
        <f>SUPPORT_INPUTS!AC53</f>
        <v>0</v>
      </c>
      <c r="AC58" s="238">
        <f>SUPPORT_INPUTS!AD53</f>
        <v>0</v>
      </c>
      <c r="AD58" s="238">
        <f>SUPPORT_INPUTS!AE53</f>
        <v>0</v>
      </c>
      <c r="AE58" s="238">
        <f>SUPPORT_INPUTS!AF53</f>
        <v>0</v>
      </c>
      <c r="AF58" s="238">
        <f>SUPPORT_INPUTS!AG53</f>
        <v>0</v>
      </c>
    </row>
    <row r="59" spans="1:32" x14ac:dyDescent="0.25">
      <c r="A59" s="235" t="s">
        <v>128</v>
      </c>
      <c r="B59" s="236">
        <f>SUPPORT_INPUTS!B54</f>
        <v>0</v>
      </c>
      <c r="C59" s="241"/>
      <c r="D59" s="47"/>
      <c r="E59" s="47"/>
      <c r="F59" s="237">
        <f>IF($B59-SUM($G59:$AF59)&lt;0,"Over Allocated",(+$B59-SUM($G59:$AF59)))</f>
        <v>0</v>
      </c>
      <c r="G59" s="238">
        <f>SUPPORT_INPUTS!H54</f>
        <v>0</v>
      </c>
      <c r="H59" s="238">
        <f>SUPPORT_INPUTS!I54</f>
        <v>0</v>
      </c>
      <c r="I59" s="238">
        <f>SUPPORT_INPUTS!J54</f>
        <v>0</v>
      </c>
      <c r="J59" s="238">
        <f>SUPPORT_INPUTS!K54</f>
        <v>0</v>
      </c>
      <c r="K59" s="238">
        <f>SUPPORT_INPUTS!L54</f>
        <v>0</v>
      </c>
      <c r="L59" s="238">
        <f>SUPPORT_INPUTS!M54</f>
        <v>0</v>
      </c>
      <c r="M59" s="238">
        <f>SUPPORT_INPUTS!N54</f>
        <v>0</v>
      </c>
      <c r="N59" s="238">
        <f>SUPPORT_INPUTS!O54</f>
        <v>0</v>
      </c>
      <c r="O59" s="238">
        <f>SUPPORT_INPUTS!P54</f>
        <v>0</v>
      </c>
      <c r="P59" s="238">
        <f>SUPPORT_INPUTS!Q54</f>
        <v>0</v>
      </c>
      <c r="Q59" s="238">
        <f>SUPPORT_INPUTS!R54</f>
        <v>0</v>
      </c>
      <c r="R59" s="238">
        <f>SUPPORT_INPUTS!S54</f>
        <v>0</v>
      </c>
      <c r="S59" s="238">
        <f>SUPPORT_INPUTS!T54</f>
        <v>0</v>
      </c>
      <c r="T59" s="238">
        <f>SUPPORT_INPUTS!U54</f>
        <v>0</v>
      </c>
      <c r="U59" s="238">
        <f>SUPPORT_INPUTS!V54</f>
        <v>0</v>
      </c>
      <c r="V59" s="238">
        <f>SUPPORT_INPUTS!W54</f>
        <v>0</v>
      </c>
      <c r="W59" s="238">
        <f>SUPPORT_INPUTS!X54</f>
        <v>0</v>
      </c>
      <c r="X59" s="238">
        <f>SUPPORT_INPUTS!Y54</f>
        <v>0</v>
      </c>
      <c r="Y59" s="238">
        <f>SUPPORT_INPUTS!Z54</f>
        <v>0</v>
      </c>
      <c r="Z59" s="238">
        <f>SUPPORT_INPUTS!AA54</f>
        <v>0</v>
      </c>
      <c r="AA59" s="238">
        <f>SUPPORT_INPUTS!AB54</f>
        <v>0</v>
      </c>
      <c r="AB59" s="238">
        <f>SUPPORT_INPUTS!AC54</f>
        <v>0</v>
      </c>
      <c r="AC59" s="238">
        <f>SUPPORT_INPUTS!AD54</f>
        <v>0</v>
      </c>
      <c r="AD59" s="238">
        <f>SUPPORT_INPUTS!AE54</f>
        <v>0</v>
      </c>
      <c r="AE59" s="238">
        <f>SUPPORT_INPUTS!AF54</f>
        <v>0</v>
      </c>
      <c r="AF59" s="238">
        <f>SUPPORT_INPUTS!AG54</f>
        <v>0</v>
      </c>
    </row>
    <row r="60" spans="1:32" x14ac:dyDescent="0.25">
      <c r="A60" s="235" t="s">
        <v>128</v>
      </c>
      <c r="B60" s="236">
        <f>SUPPORT_INPUTS!B55</f>
        <v>0</v>
      </c>
      <c r="C60" s="241"/>
      <c r="D60" s="47"/>
      <c r="E60" s="47"/>
      <c r="F60" s="237">
        <f>IF($B60-SUM($G60:$AF60)&lt;0,"Over Allocated",(+$B60-SUM($G60:$AF60)))</f>
        <v>0</v>
      </c>
      <c r="G60" s="238">
        <f>SUPPORT_INPUTS!H55</f>
        <v>0</v>
      </c>
      <c r="H60" s="238">
        <f>SUPPORT_INPUTS!I55</f>
        <v>0</v>
      </c>
      <c r="I60" s="238">
        <f>SUPPORT_INPUTS!J55</f>
        <v>0</v>
      </c>
      <c r="J60" s="238">
        <f>SUPPORT_INPUTS!K55</f>
        <v>0</v>
      </c>
      <c r="K60" s="238">
        <f>SUPPORT_INPUTS!L55</f>
        <v>0</v>
      </c>
      <c r="L60" s="238">
        <f>SUPPORT_INPUTS!M55</f>
        <v>0</v>
      </c>
      <c r="M60" s="238">
        <f>SUPPORT_INPUTS!N55</f>
        <v>0</v>
      </c>
      <c r="N60" s="238">
        <f>SUPPORT_INPUTS!O55</f>
        <v>0</v>
      </c>
      <c r="O60" s="238">
        <f>SUPPORT_INPUTS!P55</f>
        <v>0</v>
      </c>
      <c r="P60" s="238">
        <f>SUPPORT_INPUTS!Q55</f>
        <v>0</v>
      </c>
      <c r="Q60" s="238">
        <f>SUPPORT_INPUTS!R55</f>
        <v>0</v>
      </c>
      <c r="R60" s="238">
        <f>SUPPORT_INPUTS!S55</f>
        <v>0</v>
      </c>
      <c r="S60" s="238">
        <f>SUPPORT_INPUTS!T55</f>
        <v>0</v>
      </c>
      <c r="T60" s="238">
        <f>SUPPORT_INPUTS!U55</f>
        <v>0</v>
      </c>
      <c r="U60" s="238">
        <f>SUPPORT_INPUTS!V55</f>
        <v>0</v>
      </c>
      <c r="V60" s="238">
        <f>SUPPORT_INPUTS!W55</f>
        <v>0</v>
      </c>
      <c r="W60" s="238">
        <f>SUPPORT_INPUTS!X55</f>
        <v>0</v>
      </c>
      <c r="X60" s="238">
        <f>SUPPORT_INPUTS!Y55</f>
        <v>0</v>
      </c>
      <c r="Y60" s="238">
        <f>SUPPORT_INPUTS!Z55</f>
        <v>0</v>
      </c>
      <c r="Z60" s="238">
        <f>SUPPORT_INPUTS!AA55</f>
        <v>0</v>
      </c>
      <c r="AA60" s="238">
        <f>SUPPORT_INPUTS!AB55</f>
        <v>0</v>
      </c>
      <c r="AB60" s="238">
        <f>SUPPORT_INPUTS!AC55</f>
        <v>0</v>
      </c>
      <c r="AC60" s="238">
        <f>SUPPORT_INPUTS!AD55</f>
        <v>0</v>
      </c>
      <c r="AD60" s="238">
        <f>SUPPORT_INPUTS!AE55</f>
        <v>0</v>
      </c>
      <c r="AE60" s="238">
        <f>SUPPORT_INPUTS!AF55</f>
        <v>0</v>
      </c>
      <c r="AF60" s="238">
        <f>SUPPORT_INPUTS!AG55</f>
        <v>0</v>
      </c>
    </row>
    <row r="61" spans="1:32" x14ac:dyDescent="0.25">
      <c r="A61" s="235" t="s">
        <v>128</v>
      </c>
      <c r="B61" s="236">
        <f>SUPPORT_INPUTS!B56</f>
        <v>0</v>
      </c>
      <c r="C61" s="241"/>
      <c r="D61" s="47"/>
      <c r="E61" s="47"/>
      <c r="F61" s="237">
        <f>IF($B61-SUM($G61:$AF61)&lt;0,"Over Allocated",(+$B61-SUM($G61:$AF61)))</f>
        <v>0</v>
      </c>
      <c r="G61" s="238">
        <f>SUPPORT_INPUTS!H56</f>
        <v>0</v>
      </c>
      <c r="H61" s="238">
        <f>SUPPORT_INPUTS!I56</f>
        <v>0</v>
      </c>
      <c r="I61" s="238">
        <f>SUPPORT_INPUTS!J56</f>
        <v>0</v>
      </c>
      <c r="J61" s="238">
        <f>SUPPORT_INPUTS!K56</f>
        <v>0</v>
      </c>
      <c r="K61" s="238">
        <f>SUPPORT_INPUTS!L56</f>
        <v>0</v>
      </c>
      <c r="L61" s="238">
        <f>SUPPORT_INPUTS!M56</f>
        <v>0</v>
      </c>
      <c r="M61" s="238">
        <f>SUPPORT_INPUTS!N56</f>
        <v>0</v>
      </c>
      <c r="N61" s="238">
        <f>SUPPORT_INPUTS!O56</f>
        <v>0</v>
      </c>
      <c r="O61" s="238">
        <f>SUPPORT_INPUTS!P56</f>
        <v>0</v>
      </c>
      <c r="P61" s="238">
        <f>SUPPORT_INPUTS!Q56</f>
        <v>0</v>
      </c>
      <c r="Q61" s="238">
        <f>SUPPORT_INPUTS!R56</f>
        <v>0</v>
      </c>
      <c r="R61" s="238">
        <f>SUPPORT_INPUTS!S56</f>
        <v>0</v>
      </c>
      <c r="S61" s="238">
        <f>SUPPORT_INPUTS!T56</f>
        <v>0</v>
      </c>
      <c r="T61" s="238">
        <f>SUPPORT_INPUTS!U56</f>
        <v>0</v>
      </c>
      <c r="U61" s="238">
        <f>SUPPORT_INPUTS!V56</f>
        <v>0</v>
      </c>
      <c r="V61" s="238">
        <f>SUPPORT_INPUTS!W56</f>
        <v>0</v>
      </c>
      <c r="W61" s="238">
        <f>SUPPORT_INPUTS!X56</f>
        <v>0</v>
      </c>
      <c r="X61" s="238">
        <f>SUPPORT_INPUTS!Y56</f>
        <v>0</v>
      </c>
      <c r="Y61" s="238">
        <f>SUPPORT_INPUTS!Z56</f>
        <v>0</v>
      </c>
      <c r="Z61" s="238">
        <f>SUPPORT_INPUTS!AA56</f>
        <v>0</v>
      </c>
      <c r="AA61" s="238">
        <f>SUPPORT_INPUTS!AB56</f>
        <v>0</v>
      </c>
      <c r="AB61" s="238">
        <f>SUPPORT_INPUTS!AC56</f>
        <v>0</v>
      </c>
      <c r="AC61" s="238">
        <f>SUPPORT_INPUTS!AD56</f>
        <v>0</v>
      </c>
      <c r="AD61" s="238">
        <f>SUPPORT_INPUTS!AE56</f>
        <v>0</v>
      </c>
      <c r="AE61" s="238">
        <f>SUPPORT_INPUTS!AF56</f>
        <v>0</v>
      </c>
      <c r="AF61" s="238">
        <f>SUPPORT_INPUTS!AG56</f>
        <v>0</v>
      </c>
    </row>
    <row r="62" spans="1:32" x14ac:dyDescent="0.25">
      <c r="A62" s="235" t="s">
        <v>128</v>
      </c>
      <c r="B62" s="236">
        <f>SUPPORT_INPUTS!B57</f>
        <v>0</v>
      </c>
      <c r="C62" s="241"/>
      <c r="D62" s="47"/>
      <c r="E62" s="47"/>
      <c r="F62" s="237">
        <f>IF($B62-SUM($G62:$AF62)&lt;0,"Over Allocated",(+$B62-SUM($G62:$AF62)))</f>
        <v>0</v>
      </c>
      <c r="G62" s="238">
        <f>SUPPORT_INPUTS!H57</f>
        <v>0</v>
      </c>
      <c r="H62" s="238">
        <f>SUPPORT_INPUTS!I57</f>
        <v>0</v>
      </c>
      <c r="I62" s="238">
        <f>SUPPORT_INPUTS!J57</f>
        <v>0</v>
      </c>
      <c r="J62" s="238">
        <f>SUPPORT_INPUTS!K57</f>
        <v>0</v>
      </c>
      <c r="K62" s="238">
        <f>SUPPORT_INPUTS!L57</f>
        <v>0</v>
      </c>
      <c r="L62" s="238">
        <f>SUPPORT_INPUTS!M57</f>
        <v>0</v>
      </c>
      <c r="M62" s="238">
        <f>SUPPORT_INPUTS!N57</f>
        <v>0</v>
      </c>
      <c r="N62" s="238">
        <f>SUPPORT_INPUTS!O57</f>
        <v>0</v>
      </c>
      <c r="O62" s="238">
        <f>SUPPORT_INPUTS!P57</f>
        <v>0</v>
      </c>
      <c r="P62" s="238">
        <f>SUPPORT_INPUTS!Q57</f>
        <v>0</v>
      </c>
      <c r="Q62" s="238">
        <f>SUPPORT_INPUTS!R57</f>
        <v>0</v>
      </c>
      <c r="R62" s="238">
        <f>SUPPORT_INPUTS!S57</f>
        <v>0</v>
      </c>
      <c r="S62" s="238">
        <f>SUPPORT_INPUTS!T57</f>
        <v>0</v>
      </c>
      <c r="T62" s="238">
        <f>SUPPORT_INPUTS!U57</f>
        <v>0</v>
      </c>
      <c r="U62" s="238">
        <f>SUPPORT_INPUTS!V57</f>
        <v>0</v>
      </c>
      <c r="V62" s="238">
        <f>SUPPORT_INPUTS!W57</f>
        <v>0</v>
      </c>
      <c r="W62" s="238">
        <f>SUPPORT_INPUTS!X57</f>
        <v>0</v>
      </c>
      <c r="X62" s="238">
        <f>SUPPORT_INPUTS!Y57</f>
        <v>0</v>
      </c>
      <c r="Y62" s="238">
        <f>SUPPORT_INPUTS!Z57</f>
        <v>0</v>
      </c>
      <c r="Z62" s="238">
        <f>SUPPORT_INPUTS!AA57</f>
        <v>0</v>
      </c>
      <c r="AA62" s="238">
        <f>SUPPORT_INPUTS!AB57</f>
        <v>0</v>
      </c>
      <c r="AB62" s="238">
        <f>SUPPORT_INPUTS!AC57</f>
        <v>0</v>
      </c>
      <c r="AC62" s="238">
        <f>SUPPORT_INPUTS!AD57</f>
        <v>0</v>
      </c>
      <c r="AD62" s="238">
        <f>SUPPORT_INPUTS!AE57</f>
        <v>0</v>
      </c>
      <c r="AE62" s="238">
        <f>SUPPORT_INPUTS!AF57</f>
        <v>0</v>
      </c>
      <c r="AF62" s="238">
        <f>SUPPORT_INPUTS!AG57</f>
        <v>0</v>
      </c>
    </row>
    <row r="63" spans="1:32" ht="21.75" customHeight="1" x14ac:dyDescent="0.25">
      <c r="A63" s="39"/>
      <c r="B63" s="236"/>
      <c r="C63" s="36"/>
      <c r="D63" s="36"/>
      <c r="E63" s="36"/>
      <c r="F63" s="36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  <c r="S63" s="238"/>
      <c r="T63" s="238"/>
      <c r="U63" s="238"/>
      <c r="V63" s="238"/>
      <c r="W63" s="238"/>
      <c r="X63" s="238"/>
      <c r="Y63" s="238"/>
      <c r="Z63" s="238"/>
      <c r="AA63" s="238"/>
      <c r="AB63" s="238"/>
      <c r="AC63" s="238"/>
      <c r="AD63" s="238"/>
      <c r="AE63" s="238"/>
      <c r="AF63" s="238"/>
    </row>
    <row r="64" spans="1:32" ht="37.5" x14ac:dyDescent="0.3">
      <c r="A64" s="42" t="s">
        <v>283</v>
      </c>
      <c r="B64" s="236">
        <f>+SUM(B65:B75)</f>
        <v>0</v>
      </c>
      <c r="C64" s="36"/>
      <c r="D64" s="36"/>
      <c r="E64" s="36"/>
      <c r="F64" s="36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38"/>
      <c r="T64" s="238"/>
      <c r="U64" s="238"/>
      <c r="V64" s="238"/>
      <c r="W64" s="238"/>
      <c r="X64" s="238"/>
      <c r="Y64" s="238"/>
      <c r="Z64" s="238"/>
      <c r="AA64" s="238"/>
      <c r="AB64" s="238"/>
      <c r="AC64" s="238"/>
      <c r="AD64" s="238"/>
      <c r="AE64" s="238"/>
      <c r="AF64" s="238"/>
    </row>
    <row r="65" spans="1:32" x14ac:dyDescent="0.25">
      <c r="A65" s="31" t="s">
        <v>130</v>
      </c>
      <c r="B65" s="36">
        <f>SUPPORT_INPUTS!B60</f>
        <v>0</v>
      </c>
      <c r="C65" s="36"/>
      <c r="D65" s="36"/>
      <c r="E65" s="36"/>
      <c r="F65" s="36"/>
      <c r="G65" s="107">
        <f>SUPPORT_INPUTS!H60</f>
        <v>0</v>
      </c>
      <c r="H65" s="107">
        <f>SUPPORT_INPUTS!I60</f>
        <v>0</v>
      </c>
      <c r="I65" s="107">
        <f>SUPPORT_INPUTS!J60</f>
        <v>0</v>
      </c>
      <c r="J65" s="107">
        <f>SUPPORT_INPUTS!K60</f>
        <v>0</v>
      </c>
      <c r="K65" s="107">
        <f>SUPPORT_INPUTS!L60</f>
        <v>0</v>
      </c>
      <c r="L65" s="107">
        <f>SUPPORT_INPUTS!M60</f>
        <v>0</v>
      </c>
      <c r="M65" s="107">
        <f>SUPPORT_INPUTS!N60</f>
        <v>0</v>
      </c>
      <c r="N65" s="107">
        <f>SUPPORT_INPUTS!O60</f>
        <v>0</v>
      </c>
      <c r="O65" s="107">
        <f>SUPPORT_INPUTS!P60</f>
        <v>0</v>
      </c>
      <c r="P65" s="107">
        <f>SUPPORT_INPUTS!Q60</f>
        <v>0</v>
      </c>
      <c r="Q65" s="107">
        <f>SUPPORT_INPUTS!R60</f>
        <v>0</v>
      </c>
      <c r="R65" s="107">
        <f>SUPPORT_INPUTS!S60</f>
        <v>0</v>
      </c>
      <c r="S65" s="107">
        <f>SUPPORT_INPUTS!T60</f>
        <v>0</v>
      </c>
      <c r="T65" s="107">
        <f>SUPPORT_INPUTS!U60</f>
        <v>0</v>
      </c>
      <c r="U65" s="107">
        <f>SUPPORT_INPUTS!V60</f>
        <v>0</v>
      </c>
      <c r="V65" s="107">
        <f>SUPPORT_INPUTS!W60</f>
        <v>0</v>
      </c>
      <c r="W65" s="107">
        <f>SUPPORT_INPUTS!X60</f>
        <v>0</v>
      </c>
      <c r="X65" s="107">
        <f>SUPPORT_INPUTS!Y60</f>
        <v>0</v>
      </c>
      <c r="Y65" s="107">
        <f>SUPPORT_INPUTS!Z60</f>
        <v>0</v>
      </c>
      <c r="Z65" s="107">
        <f>SUPPORT_INPUTS!AA60</f>
        <v>0</v>
      </c>
      <c r="AA65" s="107">
        <f>SUPPORT_INPUTS!AB60</f>
        <v>0</v>
      </c>
      <c r="AB65" s="107">
        <f>SUPPORT_INPUTS!AC60</f>
        <v>0</v>
      </c>
      <c r="AC65" s="107">
        <f>SUPPORT_INPUTS!AD60</f>
        <v>0</v>
      </c>
      <c r="AD65" s="107">
        <f>SUPPORT_INPUTS!AE60</f>
        <v>0</v>
      </c>
      <c r="AE65" s="107">
        <f>SUPPORT_INPUTS!AF60</f>
        <v>0</v>
      </c>
      <c r="AF65" s="107">
        <f>SUPPORT_INPUTS!AG60</f>
        <v>0</v>
      </c>
    </row>
    <row r="66" spans="1:32" s="64" customFormat="1" ht="18.75" x14ac:dyDescent="0.3">
      <c r="A66" s="61" t="s">
        <v>131</v>
      </c>
      <c r="B66" s="63"/>
      <c r="C66" s="63"/>
      <c r="D66" s="63"/>
      <c r="E66" s="63"/>
      <c r="F66" s="63"/>
      <c r="G66" s="242"/>
      <c r="H66" s="242"/>
      <c r="I66" s="242"/>
      <c r="J66" s="242"/>
      <c r="K66" s="242"/>
      <c r="L66" s="242"/>
      <c r="M66" s="242"/>
      <c r="N66" s="242"/>
      <c r="O66" s="242"/>
      <c r="P66" s="242"/>
      <c r="Q66" s="242"/>
      <c r="R66" s="242"/>
      <c r="S66" s="242"/>
      <c r="T66" s="242"/>
      <c r="U66" s="242"/>
      <c r="V66" s="242"/>
      <c r="W66" s="242"/>
      <c r="X66" s="242"/>
      <c r="Y66" s="242"/>
      <c r="Z66" s="242"/>
      <c r="AA66" s="242"/>
      <c r="AB66" s="242"/>
      <c r="AC66" s="242"/>
      <c r="AD66" s="242"/>
      <c r="AE66" s="242"/>
      <c r="AF66" s="242"/>
    </row>
    <row r="67" spans="1:32" x14ac:dyDescent="0.25">
      <c r="A67" s="32" t="s">
        <v>132</v>
      </c>
      <c r="B67" s="36">
        <f>SUPPORT_INPUTS!B62</f>
        <v>0</v>
      </c>
      <c r="C67" s="36"/>
      <c r="D67" s="36"/>
      <c r="E67" s="36"/>
      <c r="F67" s="36"/>
      <c r="G67" s="107">
        <f>SUPPORT_INPUTS!H62</f>
        <v>0</v>
      </c>
      <c r="H67" s="107">
        <f>SUPPORT_INPUTS!I62</f>
        <v>0</v>
      </c>
      <c r="I67" s="107">
        <f>SUPPORT_INPUTS!J62</f>
        <v>0</v>
      </c>
      <c r="J67" s="107">
        <f>SUPPORT_INPUTS!K62</f>
        <v>0</v>
      </c>
      <c r="K67" s="107">
        <f>SUPPORT_INPUTS!L62</f>
        <v>0</v>
      </c>
      <c r="L67" s="107">
        <f>SUPPORT_INPUTS!M62</f>
        <v>0</v>
      </c>
      <c r="M67" s="107">
        <f>SUPPORT_INPUTS!N62</f>
        <v>0</v>
      </c>
      <c r="N67" s="107">
        <f>SUPPORT_INPUTS!O62</f>
        <v>0</v>
      </c>
      <c r="O67" s="107">
        <f>SUPPORT_INPUTS!P62</f>
        <v>0</v>
      </c>
      <c r="P67" s="107">
        <f>SUPPORT_INPUTS!Q62</f>
        <v>0</v>
      </c>
      <c r="Q67" s="107">
        <f>SUPPORT_INPUTS!R62</f>
        <v>0</v>
      </c>
      <c r="R67" s="107">
        <f>SUPPORT_INPUTS!S62</f>
        <v>0</v>
      </c>
      <c r="S67" s="107">
        <f>SUPPORT_INPUTS!T62</f>
        <v>0</v>
      </c>
      <c r="T67" s="107">
        <f>SUPPORT_INPUTS!U62</f>
        <v>0</v>
      </c>
      <c r="U67" s="107">
        <f>SUPPORT_INPUTS!V62</f>
        <v>0</v>
      </c>
      <c r="V67" s="107">
        <f>SUPPORT_INPUTS!W62</f>
        <v>0</v>
      </c>
      <c r="W67" s="107">
        <f>SUPPORT_INPUTS!X62</f>
        <v>0</v>
      </c>
      <c r="X67" s="107">
        <f>SUPPORT_INPUTS!Y62</f>
        <v>0</v>
      </c>
      <c r="Y67" s="107">
        <f>SUPPORT_INPUTS!Z62</f>
        <v>0</v>
      </c>
      <c r="Z67" s="107">
        <f>SUPPORT_INPUTS!AA62</f>
        <v>0</v>
      </c>
      <c r="AA67" s="107">
        <f>SUPPORT_INPUTS!AB62</f>
        <v>0</v>
      </c>
      <c r="AB67" s="107">
        <f>SUPPORT_INPUTS!AC62</f>
        <v>0</v>
      </c>
      <c r="AC67" s="107">
        <f>SUPPORT_INPUTS!AD62</f>
        <v>0</v>
      </c>
      <c r="AD67" s="107">
        <f>SUPPORT_INPUTS!AE62</f>
        <v>0</v>
      </c>
      <c r="AE67" s="107">
        <f>SUPPORT_INPUTS!AF62</f>
        <v>0</v>
      </c>
      <c r="AF67" s="107">
        <f>SUPPORT_INPUTS!AG62</f>
        <v>0</v>
      </c>
    </row>
    <row r="68" spans="1:32" x14ac:dyDescent="0.25">
      <c r="A68" s="32" t="s">
        <v>133</v>
      </c>
      <c r="B68" s="36">
        <f>SUPPORT_INPUTS!B63</f>
        <v>0</v>
      </c>
      <c r="C68" s="36"/>
      <c r="D68" s="36"/>
      <c r="E68" s="36"/>
      <c r="F68" s="36"/>
      <c r="G68" s="107">
        <f>SUPPORT_INPUTS!H63</f>
        <v>0</v>
      </c>
      <c r="H68" s="107">
        <f>SUPPORT_INPUTS!I63</f>
        <v>0</v>
      </c>
      <c r="I68" s="107">
        <f>SUPPORT_INPUTS!J63</f>
        <v>0</v>
      </c>
      <c r="J68" s="107">
        <f>SUPPORT_INPUTS!K63</f>
        <v>0</v>
      </c>
      <c r="K68" s="107">
        <f>SUPPORT_INPUTS!L63</f>
        <v>0</v>
      </c>
      <c r="L68" s="107">
        <f>SUPPORT_INPUTS!M63</f>
        <v>0</v>
      </c>
      <c r="M68" s="107">
        <f>SUPPORT_INPUTS!N63</f>
        <v>0</v>
      </c>
      <c r="N68" s="107">
        <f>SUPPORT_INPUTS!O63</f>
        <v>0</v>
      </c>
      <c r="O68" s="107">
        <f>SUPPORT_INPUTS!P63</f>
        <v>0</v>
      </c>
      <c r="P68" s="107">
        <f>SUPPORT_INPUTS!Q63</f>
        <v>0</v>
      </c>
      <c r="Q68" s="107">
        <f>SUPPORT_INPUTS!R63</f>
        <v>0</v>
      </c>
      <c r="R68" s="107">
        <f>SUPPORT_INPUTS!S63</f>
        <v>0</v>
      </c>
      <c r="S68" s="107">
        <f>SUPPORT_INPUTS!T63</f>
        <v>0</v>
      </c>
      <c r="T68" s="107">
        <f>SUPPORT_INPUTS!U63</f>
        <v>0</v>
      </c>
      <c r="U68" s="107">
        <f>SUPPORT_INPUTS!V63</f>
        <v>0</v>
      </c>
      <c r="V68" s="107">
        <f>SUPPORT_INPUTS!W63</f>
        <v>0</v>
      </c>
      <c r="W68" s="107">
        <f>SUPPORT_INPUTS!X63</f>
        <v>0</v>
      </c>
      <c r="X68" s="107">
        <f>SUPPORT_INPUTS!Y63</f>
        <v>0</v>
      </c>
      <c r="Y68" s="107">
        <f>SUPPORT_INPUTS!Z63</f>
        <v>0</v>
      </c>
      <c r="Z68" s="107">
        <f>SUPPORT_INPUTS!AA63</f>
        <v>0</v>
      </c>
      <c r="AA68" s="107">
        <f>SUPPORT_INPUTS!AB63</f>
        <v>0</v>
      </c>
      <c r="AB68" s="107">
        <f>SUPPORT_INPUTS!AC63</f>
        <v>0</v>
      </c>
      <c r="AC68" s="107">
        <f>SUPPORT_INPUTS!AD63</f>
        <v>0</v>
      </c>
      <c r="AD68" s="107">
        <f>SUPPORT_INPUTS!AE63</f>
        <v>0</v>
      </c>
      <c r="AE68" s="107">
        <f>SUPPORT_INPUTS!AF63</f>
        <v>0</v>
      </c>
      <c r="AF68" s="107">
        <f>SUPPORT_INPUTS!AG63</f>
        <v>0</v>
      </c>
    </row>
    <row r="69" spans="1:32" x14ac:dyDescent="0.25">
      <c r="A69" s="32" t="s">
        <v>102</v>
      </c>
      <c r="B69" s="36">
        <f>SUPPORT_INPUTS!B64</f>
        <v>0</v>
      </c>
      <c r="C69" s="36"/>
      <c r="D69" s="36"/>
      <c r="E69" s="36"/>
      <c r="F69" s="36"/>
      <c r="G69" s="107">
        <f>SUPPORT_INPUTS!H64</f>
        <v>0</v>
      </c>
      <c r="H69" s="107">
        <f>SUPPORT_INPUTS!I64</f>
        <v>0</v>
      </c>
      <c r="I69" s="107">
        <f>SUPPORT_INPUTS!J64</f>
        <v>0</v>
      </c>
      <c r="J69" s="107">
        <f>SUPPORT_INPUTS!K64</f>
        <v>0</v>
      </c>
      <c r="K69" s="107">
        <f>SUPPORT_INPUTS!L64</f>
        <v>0</v>
      </c>
      <c r="L69" s="107">
        <f>SUPPORT_INPUTS!M64</f>
        <v>0</v>
      </c>
      <c r="M69" s="107">
        <f>SUPPORT_INPUTS!N64</f>
        <v>0</v>
      </c>
      <c r="N69" s="107">
        <f>SUPPORT_INPUTS!O64</f>
        <v>0</v>
      </c>
      <c r="O69" s="107">
        <f>SUPPORT_INPUTS!P64</f>
        <v>0</v>
      </c>
      <c r="P69" s="107">
        <f>SUPPORT_INPUTS!Q64</f>
        <v>0</v>
      </c>
      <c r="Q69" s="107">
        <f>SUPPORT_INPUTS!R64</f>
        <v>0</v>
      </c>
      <c r="R69" s="107">
        <f>SUPPORT_INPUTS!S64</f>
        <v>0</v>
      </c>
      <c r="S69" s="107">
        <f>SUPPORT_INPUTS!T64</f>
        <v>0</v>
      </c>
      <c r="T69" s="107">
        <f>SUPPORT_INPUTS!U64</f>
        <v>0</v>
      </c>
      <c r="U69" s="107">
        <f>SUPPORT_INPUTS!V64</f>
        <v>0</v>
      </c>
      <c r="V69" s="107">
        <f>SUPPORT_INPUTS!W64</f>
        <v>0</v>
      </c>
      <c r="W69" s="107">
        <f>SUPPORT_INPUTS!X64</f>
        <v>0</v>
      </c>
      <c r="X69" s="107">
        <f>SUPPORT_INPUTS!Y64</f>
        <v>0</v>
      </c>
      <c r="Y69" s="107">
        <f>SUPPORT_INPUTS!Z64</f>
        <v>0</v>
      </c>
      <c r="Z69" s="107">
        <f>SUPPORT_INPUTS!AA64</f>
        <v>0</v>
      </c>
      <c r="AA69" s="107">
        <f>SUPPORT_INPUTS!AB64</f>
        <v>0</v>
      </c>
      <c r="AB69" s="107">
        <f>SUPPORT_INPUTS!AC64</f>
        <v>0</v>
      </c>
      <c r="AC69" s="107">
        <f>SUPPORT_INPUTS!AD64</f>
        <v>0</v>
      </c>
      <c r="AD69" s="107">
        <f>SUPPORT_INPUTS!AE64</f>
        <v>0</v>
      </c>
      <c r="AE69" s="107">
        <f>SUPPORT_INPUTS!AF64</f>
        <v>0</v>
      </c>
      <c r="AF69" s="107">
        <f>SUPPORT_INPUTS!AG64</f>
        <v>0</v>
      </c>
    </row>
    <row r="70" spans="1:32" x14ac:dyDescent="0.25">
      <c r="A70" s="32" t="s">
        <v>134</v>
      </c>
      <c r="B70" s="36">
        <f>SUPPORT_INPUTS!B65</f>
        <v>0</v>
      </c>
      <c r="C70" s="36"/>
      <c r="D70" s="36"/>
      <c r="E70" s="36"/>
      <c r="F70" s="36"/>
      <c r="G70" s="107">
        <f>SUPPORT_INPUTS!H65</f>
        <v>0</v>
      </c>
      <c r="H70" s="107">
        <f>SUPPORT_INPUTS!I65</f>
        <v>0</v>
      </c>
      <c r="I70" s="107">
        <f>SUPPORT_INPUTS!J65</f>
        <v>0</v>
      </c>
      <c r="J70" s="107">
        <f>SUPPORT_INPUTS!K65</f>
        <v>0</v>
      </c>
      <c r="K70" s="107">
        <f>SUPPORT_INPUTS!L65</f>
        <v>0</v>
      </c>
      <c r="L70" s="107">
        <f>SUPPORT_INPUTS!M65</f>
        <v>0</v>
      </c>
      <c r="M70" s="107">
        <f>SUPPORT_INPUTS!N65</f>
        <v>0</v>
      </c>
      <c r="N70" s="107">
        <f>SUPPORT_INPUTS!O65</f>
        <v>0</v>
      </c>
      <c r="O70" s="107">
        <f>SUPPORT_INPUTS!P65</f>
        <v>0</v>
      </c>
      <c r="P70" s="107">
        <f>SUPPORT_INPUTS!Q65</f>
        <v>0</v>
      </c>
      <c r="Q70" s="107">
        <f>SUPPORT_INPUTS!R65</f>
        <v>0</v>
      </c>
      <c r="R70" s="107">
        <f>SUPPORT_INPUTS!S65</f>
        <v>0</v>
      </c>
      <c r="S70" s="107">
        <f>SUPPORT_INPUTS!T65</f>
        <v>0</v>
      </c>
      <c r="T70" s="107">
        <f>SUPPORT_INPUTS!U65</f>
        <v>0</v>
      </c>
      <c r="U70" s="107">
        <f>SUPPORT_INPUTS!V65</f>
        <v>0</v>
      </c>
      <c r="V70" s="107">
        <f>SUPPORT_INPUTS!W65</f>
        <v>0</v>
      </c>
      <c r="W70" s="107">
        <f>SUPPORT_INPUTS!X65</f>
        <v>0</v>
      </c>
      <c r="X70" s="107">
        <f>SUPPORT_INPUTS!Y65</f>
        <v>0</v>
      </c>
      <c r="Y70" s="107">
        <f>SUPPORT_INPUTS!Z65</f>
        <v>0</v>
      </c>
      <c r="Z70" s="107">
        <f>SUPPORT_INPUTS!AA65</f>
        <v>0</v>
      </c>
      <c r="AA70" s="107">
        <f>SUPPORT_INPUTS!AB65</f>
        <v>0</v>
      </c>
      <c r="AB70" s="107">
        <f>SUPPORT_INPUTS!AC65</f>
        <v>0</v>
      </c>
      <c r="AC70" s="107">
        <f>SUPPORT_INPUTS!AD65</f>
        <v>0</v>
      </c>
      <c r="AD70" s="107">
        <f>SUPPORT_INPUTS!AE65</f>
        <v>0</v>
      </c>
      <c r="AE70" s="107">
        <f>SUPPORT_INPUTS!AF65</f>
        <v>0</v>
      </c>
      <c r="AF70" s="107">
        <f>SUPPORT_INPUTS!AG65</f>
        <v>0</v>
      </c>
    </row>
    <row r="71" spans="1:32" x14ac:dyDescent="0.25">
      <c r="A71" s="32" t="s">
        <v>135</v>
      </c>
      <c r="B71" s="36">
        <f>SUPPORT_INPUTS!B66</f>
        <v>0</v>
      </c>
      <c r="C71" s="36"/>
      <c r="D71" s="36"/>
      <c r="E71" s="36"/>
      <c r="F71" s="36"/>
      <c r="G71" s="107">
        <f>SUPPORT_INPUTS!H66</f>
        <v>0</v>
      </c>
      <c r="H71" s="107">
        <f>SUPPORT_INPUTS!I66</f>
        <v>0</v>
      </c>
      <c r="I71" s="107">
        <f>SUPPORT_INPUTS!J66</f>
        <v>0</v>
      </c>
      <c r="J71" s="107">
        <f>SUPPORT_INPUTS!K66</f>
        <v>0</v>
      </c>
      <c r="K71" s="107">
        <f>SUPPORT_INPUTS!L66</f>
        <v>0</v>
      </c>
      <c r="L71" s="107">
        <f>SUPPORT_INPUTS!M66</f>
        <v>0</v>
      </c>
      <c r="M71" s="107">
        <f>SUPPORT_INPUTS!N66</f>
        <v>0</v>
      </c>
      <c r="N71" s="107">
        <f>SUPPORT_INPUTS!O66</f>
        <v>0</v>
      </c>
      <c r="O71" s="107">
        <f>SUPPORT_INPUTS!P66</f>
        <v>0</v>
      </c>
      <c r="P71" s="107">
        <f>SUPPORT_INPUTS!Q66</f>
        <v>0</v>
      </c>
      <c r="Q71" s="107">
        <f>SUPPORT_INPUTS!R66</f>
        <v>0</v>
      </c>
      <c r="R71" s="107">
        <f>SUPPORT_INPUTS!S66</f>
        <v>0</v>
      </c>
      <c r="S71" s="107">
        <f>SUPPORT_INPUTS!T66</f>
        <v>0</v>
      </c>
      <c r="T71" s="107">
        <f>SUPPORT_INPUTS!U66</f>
        <v>0</v>
      </c>
      <c r="U71" s="107">
        <f>SUPPORT_INPUTS!V66</f>
        <v>0</v>
      </c>
      <c r="V71" s="107">
        <f>SUPPORT_INPUTS!W66</f>
        <v>0</v>
      </c>
      <c r="W71" s="107">
        <f>SUPPORT_INPUTS!X66</f>
        <v>0</v>
      </c>
      <c r="X71" s="107">
        <f>SUPPORT_INPUTS!Y66</f>
        <v>0</v>
      </c>
      <c r="Y71" s="107">
        <f>SUPPORT_INPUTS!Z66</f>
        <v>0</v>
      </c>
      <c r="Z71" s="107">
        <f>SUPPORT_INPUTS!AA66</f>
        <v>0</v>
      </c>
      <c r="AA71" s="107">
        <f>SUPPORT_INPUTS!AB66</f>
        <v>0</v>
      </c>
      <c r="AB71" s="107">
        <f>SUPPORT_INPUTS!AC66</f>
        <v>0</v>
      </c>
      <c r="AC71" s="107">
        <f>SUPPORT_INPUTS!AD66</f>
        <v>0</v>
      </c>
      <c r="AD71" s="107">
        <f>SUPPORT_INPUTS!AE66</f>
        <v>0</v>
      </c>
      <c r="AE71" s="107">
        <f>SUPPORT_INPUTS!AF66</f>
        <v>0</v>
      </c>
      <c r="AF71" s="107">
        <f>SUPPORT_INPUTS!AG66</f>
        <v>0</v>
      </c>
    </row>
    <row r="72" spans="1:32" x14ac:dyDescent="0.25">
      <c r="A72" s="32" t="s">
        <v>136</v>
      </c>
      <c r="B72" s="36">
        <f>SUPPORT_INPUTS!B67</f>
        <v>0</v>
      </c>
      <c r="C72" s="36"/>
      <c r="D72" s="36"/>
      <c r="E72" s="36"/>
      <c r="F72" s="36"/>
      <c r="G72" s="107">
        <f>SUPPORT_INPUTS!H67</f>
        <v>0</v>
      </c>
      <c r="H72" s="107">
        <f>SUPPORT_INPUTS!I67</f>
        <v>0</v>
      </c>
      <c r="I72" s="107">
        <f>SUPPORT_INPUTS!J67</f>
        <v>0</v>
      </c>
      <c r="J72" s="107">
        <f>SUPPORT_INPUTS!K67</f>
        <v>0</v>
      </c>
      <c r="K72" s="107">
        <f>SUPPORT_INPUTS!L67</f>
        <v>0</v>
      </c>
      <c r="L72" s="107">
        <f>SUPPORT_INPUTS!M67</f>
        <v>0</v>
      </c>
      <c r="M72" s="107">
        <f>SUPPORT_INPUTS!N67</f>
        <v>0</v>
      </c>
      <c r="N72" s="107">
        <f>SUPPORT_INPUTS!O67</f>
        <v>0</v>
      </c>
      <c r="O72" s="107">
        <f>SUPPORT_INPUTS!P67</f>
        <v>0</v>
      </c>
      <c r="P72" s="107">
        <f>SUPPORT_INPUTS!Q67</f>
        <v>0</v>
      </c>
      <c r="Q72" s="107">
        <f>SUPPORT_INPUTS!R67</f>
        <v>0</v>
      </c>
      <c r="R72" s="107">
        <f>SUPPORT_INPUTS!S67</f>
        <v>0</v>
      </c>
      <c r="S72" s="107">
        <f>SUPPORT_INPUTS!T67</f>
        <v>0</v>
      </c>
      <c r="T72" s="107">
        <f>SUPPORT_INPUTS!U67</f>
        <v>0</v>
      </c>
      <c r="U72" s="107">
        <f>SUPPORT_INPUTS!V67</f>
        <v>0</v>
      </c>
      <c r="V72" s="107">
        <f>SUPPORT_INPUTS!W67</f>
        <v>0</v>
      </c>
      <c r="W72" s="107">
        <f>SUPPORT_INPUTS!X67</f>
        <v>0</v>
      </c>
      <c r="X72" s="107">
        <f>SUPPORT_INPUTS!Y67</f>
        <v>0</v>
      </c>
      <c r="Y72" s="107">
        <f>SUPPORT_INPUTS!Z67</f>
        <v>0</v>
      </c>
      <c r="Z72" s="107">
        <f>SUPPORT_INPUTS!AA67</f>
        <v>0</v>
      </c>
      <c r="AA72" s="107">
        <f>SUPPORT_INPUTS!AB67</f>
        <v>0</v>
      </c>
      <c r="AB72" s="107">
        <f>SUPPORT_INPUTS!AC67</f>
        <v>0</v>
      </c>
      <c r="AC72" s="107">
        <f>SUPPORT_INPUTS!AD67</f>
        <v>0</v>
      </c>
      <c r="AD72" s="107">
        <f>SUPPORT_INPUTS!AE67</f>
        <v>0</v>
      </c>
      <c r="AE72" s="107">
        <f>SUPPORT_INPUTS!AF67</f>
        <v>0</v>
      </c>
      <c r="AF72" s="107">
        <f>SUPPORT_INPUTS!AG67</f>
        <v>0</v>
      </c>
    </row>
    <row r="73" spans="1:32" x14ac:dyDescent="0.25">
      <c r="A73" s="32" t="s">
        <v>137</v>
      </c>
      <c r="B73" s="36">
        <f>SUPPORT_INPUTS!B68</f>
        <v>0</v>
      </c>
      <c r="C73" s="36"/>
      <c r="D73" s="36"/>
      <c r="E73" s="36"/>
      <c r="F73" s="36"/>
      <c r="G73" s="107">
        <f>SUPPORT_INPUTS!H68</f>
        <v>0</v>
      </c>
      <c r="H73" s="107">
        <f>SUPPORT_INPUTS!I68</f>
        <v>0</v>
      </c>
      <c r="I73" s="107">
        <f>SUPPORT_INPUTS!J68</f>
        <v>0</v>
      </c>
      <c r="J73" s="107">
        <f>SUPPORT_INPUTS!K68</f>
        <v>0</v>
      </c>
      <c r="K73" s="107">
        <f>SUPPORT_INPUTS!L68</f>
        <v>0</v>
      </c>
      <c r="L73" s="107">
        <f>SUPPORT_INPUTS!M68</f>
        <v>0</v>
      </c>
      <c r="M73" s="107">
        <f>SUPPORT_INPUTS!N68</f>
        <v>0</v>
      </c>
      <c r="N73" s="107">
        <f>SUPPORT_INPUTS!O68</f>
        <v>0</v>
      </c>
      <c r="O73" s="107">
        <f>SUPPORT_INPUTS!P68</f>
        <v>0</v>
      </c>
      <c r="P73" s="107">
        <f>SUPPORT_INPUTS!Q68</f>
        <v>0</v>
      </c>
      <c r="Q73" s="107">
        <f>SUPPORT_INPUTS!R68</f>
        <v>0</v>
      </c>
      <c r="R73" s="107">
        <f>SUPPORT_INPUTS!S68</f>
        <v>0</v>
      </c>
      <c r="S73" s="107">
        <f>SUPPORT_INPUTS!T68</f>
        <v>0</v>
      </c>
      <c r="T73" s="107">
        <f>SUPPORT_INPUTS!U68</f>
        <v>0</v>
      </c>
      <c r="U73" s="107">
        <f>SUPPORT_INPUTS!V68</f>
        <v>0</v>
      </c>
      <c r="V73" s="107">
        <f>SUPPORT_INPUTS!W68</f>
        <v>0</v>
      </c>
      <c r="W73" s="107">
        <f>SUPPORT_INPUTS!X68</f>
        <v>0</v>
      </c>
      <c r="X73" s="107">
        <f>SUPPORT_INPUTS!Y68</f>
        <v>0</v>
      </c>
      <c r="Y73" s="107">
        <f>SUPPORT_INPUTS!Z68</f>
        <v>0</v>
      </c>
      <c r="Z73" s="107">
        <f>SUPPORT_INPUTS!AA68</f>
        <v>0</v>
      </c>
      <c r="AA73" s="107">
        <f>SUPPORT_INPUTS!AB68</f>
        <v>0</v>
      </c>
      <c r="AB73" s="107">
        <f>SUPPORT_INPUTS!AC68</f>
        <v>0</v>
      </c>
      <c r="AC73" s="107">
        <f>SUPPORT_INPUTS!AD68</f>
        <v>0</v>
      </c>
      <c r="AD73" s="107">
        <f>SUPPORT_INPUTS!AE68</f>
        <v>0</v>
      </c>
      <c r="AE73" s="107">
        <f>SUPPORT_INPUTS!AF68</f>
        <v>0</v>
      </c>
      <c r="AF73" s="107">
        <f>SUPPORT_INPUTS!AG68</f>
        <v>0</v>
      </c>
    </row>
    <row r="74" spans="1:32" x14ac:dyDescent="0.25">
      <c r="A74" s="32" t="s">
        <v>138</v>
      </c>
      <c r="B74" s="36">
        <f>SUPPORT_INPUTS!B69</f>
        <v>0</v>
      </c>
      <c r="C74" s="36"/>
      <c r="D74" s="36"/>
      <c r="E74" s="36"/>
      <c r="F74" s="36"/>
      <c r="G74" s="107">
        <f>SUPPORT_INPUTS!H69</f>
        <v>0</v>
      </c>
      <c r="H74" s="107">
        <f>SUPPORT_INPUTS!I69</f>
        <v>0</v>
      </c>
      <c r="I74" s="107">
        <f>SUPPORT_INPUTS!J69</f>
        <v>0</v>
      </c>
      <c r="J74" s="107">
        <f>SUPPORT_INPUTS!K69</f>
        <v>0</v>
      </c>
      <c r="K74" s="107">
        <f>SUPPORT_INPUTS!L69</f>
        <v>0</v>
      </c>
      <c r="L74" s="107">
        <f>SUPPORT_INPUTS!M69</f>
        <v>0</v>
      </c>
      <c r="M74" s="107">
        <f>SUPPORT_INPUTS!N69</f>
        <v>0</v>
      </c>
      <c r="N74" s="107">
        <f>SUPPORT_INPUTS!O69</f>
        <v>0</v>
      </c>
      <c r="O74" s="107">
        <f>SUPPORT_INPUTS!P69</f>
        <v>0</v>
      </c>
      <c r="P74" s="107">
        <f>SUPPORT_INPUTS!Q69</f>
        <v>0</v>
      </c>
      <c r="Q74" s="107">
        <f>SUPPORT_INPUTS!R69</f>
        <v>0</v>
      </c>
      <c r="R74" s="107">
        <f>SUPPORT_INPUTS!S69</f>
        <v>0</v>
      </c>
      <c r="S74" s="107">
        <f>SUPPORT_INPUTS!T69</f>
        <v>0</v>
      </c>
      <c r="T74" s="107">
        <f>SUPPORT_INPUTS!U69</f>
        <v>0</v>
      </c>
      <c r="U74" s="107">
        <f>SUPPORT_INPUTS!V69</f>
        <v>0</v>
      </c>
      <c r="V74" s="107">
        <f>SUPPORT_INPUTS!W69</f>
        <v>0</v>
      </c>
      <c r="W74" s="107">
        <f>SUPPORT_INPUTS!X69</f>
        <v>0</v>
      </c>
      <c r="X74" s="107">
        <f>SUPPORT_INPUTS!Y69</f>
        <v>0</v>
      </c>
      <c r="Y74" s="107">
        <f>SUPPORT_INPUTS!Z69</f>
        <v>0</v>
      </c>
      <c r="Z74" s="107">
        <f>SUPPORT_INPUTS!AA69</f>
        <v>0</v>
      </c>
      <c r="AA74" s="107">
        <f>SUPPORT_INPUTS!AB69</f>
        <v>0</v>
      </c>
      <c r="AB74" s="107">
        <f>SUPPORT_INPUTS!AC69</f>
        <v>0</v>
      </c>
      <c r="AC74" s="107">
        <f>SUPPORT_INPUTS!AD69</f>
        <v>0</v>
      </c>
      <c r="AD74" s="107">
        <f>SUPPORT_INPUTS!AE69</f>
        <v>0</v>
      </c>
      <c r="AE74" s="107">
        <f>SUPPORT_INPUTS!AF69</f>
        <v>0</v>
      </c>
      <c r="AF74" s="107">
        <f>SUPPORT_INPUTS!AG69</f>
        <v>0</v>
      </c>
    </row>
    <row r="75" spans="1:32" x14ac:dyDescent="0.25">
      <c r="A75" s="32" t="s">
        <v>139</v>
      </c>
      <c r="B75" s="36">
        <f>SUPPORT_INPUTS!B70</f>
        <v>0</v>
      </c>
      <c r="C75" s="36"/>
      <c r="D75" s="36"/>
      <c r="E75" s="36"/>
      <c r="F75" s="36"/>
      <c r="G75" s="107">
        <f>SUPPORT_INPUTS!H70</f>
        <v>0</v>
      </c>
      <c r="H75" s="107">
        <f>SUPPORT_INPUTS!I70</f>
        <v>0</v>
      </c>
      <c r="I75" s="107">
        <f>SUPPORT_INPUTS!J70</f>
        <v>0</v>
      </c>
      <c r="J75" s="107">
        <f>SUPPORT_INPUTS!K70</f>
        <v>0</v>
      </c>
      <c r="K75" s="107">
        <f>SUPPORT_INPUTS!L70</f>
        <v>0</v>
      </c>
      <c r="L75" s="107">
        <f>SUPPORT_INPUTS!M70</f>
        <v>0</v>
      </c>
      <c r="M75" s="107">
        <f>SUPPORT_INPUTS!N70</f>
        <v>0</v>
      </c>
      <c r="N75" s="107">
        <f>SUPPORT_INPUTS!O70</f>
        <v>0</v>
      </c>
      <c r="O75" s="107">
        <f>SUPPORT_INPUTS!P70</f>
        <v>0</v>
      </c>
      <c r="P75" s="107">
        <f>SUPPORT_INPUTS!Q70</f>
        <v>0</v>
      </c>
      <c r="Q75" s="107">
        <f>SUPPORT_INPUTS!R70</f>
        <v>0</v>
      </c>
      <c r="R75" s="107">
        <f>SUPPORT_INPUTS!S70</f>
        <v>0</v>
      </c>
      <c r="S75" s="107">
        <f>SUPPORT_INPUTS!T70</f>
        <v>0</v>
      </c>
      <c r="T75" s="107">
        <f>SUPPORT_INPUTS!U70</f>
        <v>0</v>
      </c>
      <c r="U75" s="107">
        <f>SUPPORT_INPUTS!V70</f>
        <v>0</v>
      </c>
      <c r="V75" s="107">
        <f>SUPPORT_INPUTS!W70</f>
        <v>0</v>
      </c>
      <c r="W75" s="107">
        <f>SUPPORT_INPUTS!X70</f>
        <v>0</v>
      </c>
      <c r="X75" s="107">
        <f>SUPPORT_INPUTS!Y70</f>
        <v>0</v>
      </c>
      <c r="Y75" s="107">
        <f>SUPPORT_INPUTS!Z70</f>
        <v>0</v>
      </c>
      <c r="Z75" s="107">
        <f>SUPPORT_INPUTS!AA70</f>
        <v>0</v>
      </c>
      <c r="AA75" s="107">
        <f>SUPPORT_INPUTS!AB70</f>
        <v>0</v>
      </c>
      <c r="AB75" s="107">
        <f>SUPPORT_INPUTS!AC70</f>
        <v>0</v>
      </c>
      <c r="AC75" s="107">
        <f>SUPPORT_INPUTS!AD70</f>
        <v>0</v>
      </c>
      <c r="AD75" s="107">
        <f>SUPPORT_INPUTS!AE70</f>
        <v>0</v>
      </c>
      <c r="AE75" s="107">
        <f>SUPPORT_INPUTS!AF70</f>
        <v>0</v>
      </c>
      <c r="AF75" s="107">
        <f>SUPPORT_INPUTS!AG70</f>
        <v>0</v>
      </c>
    </row>
    <row r="76" spans="1:32" x14ac:dyDescent="0.25">
      <c r="A76" s="235"/>
      <c r="B76" s="236"/>
      <c r="C76" s="241"/>
      <c r="D76" s="47"/>
      <c r="E76" s="47"/>
      <c r="F76" s="36"/>
      <c r="G76" s="238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</row>
    <row r="77" spans="1:32" ht="37.5" x14ac:dyDescent="0.3">
      <c r="A77" s="42" t="s">
        <v>284</v>
      </c>
      <c r="B77" s="236">
        <f>+SUM(B78:B88)</f>
        <v>0</v>
      </c>
      <c r="C77" s="36"/>
      <c r="D77" s="36"/>
      <c r="E77" s="36"/>
      <c r="F77" s="36"/>
      <c r="G77" s="238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</row>
    <row r="78" spans="1:32" x14ac:dyDescent="0.25">
      <c r="A78" s="31" t="s">
        <v>141</v>
      </c>
      <c r="B78" s="36">
        <f>SUPPORT_INPUTS!B73</f>
        <v>0</v>
      </c>
      <c r="C78" s="36"/>
      <c r="D78" s="36"/>
      <c r="E78" s="36"/>
      <c r="F78" s="36"/>
      <c r="G78" s="107">
        <f>SUPPORT_INPUTS!H73</f>
        <v>0</v>
      </c>
      <c r="H78" s="107">
        <f>SUPPORT_INPUTS!I73</f>
        <v>0</v>
      </c>
      <c r="I78" s="107">
        <f>SUPPORT_INPUTS!J73</f>
        <v>0</v>
      </c>
      <c r="J78" s="107">
        <f>SUPPORT_INPUTS!K73</f>
        <v>0</v>
      </c>
      <c r="K78" s="107">
        <f>SUPPORT_INPUTS!L73</f>
        <v>0</v>
      </c>
      <c r="L78" s="107">
        <f>SUPPORT_INPUTS!M73</f>
        <v>0</v>
      </c>
      <c r="M78" s="107">
        <f>SUPPORT_INPUTS!N73</f>
        <v>0</v>
      </c>
      <c r="N78" s="107">
        <f>SUPPORT_INPUTS!O73</f>
        <v>0</v>
      </c>
      <c r="O78" s="107">
        <f>SUPPORT_INPUTS!P73</f>
        <v>0</v>
      </c>
      <c r="P78" s="107">
        <f>SUPPORT_INPUTS!Q73</f>
        <v>0</v>
      </c>
      <c r="Q78" s="107">
        <f>SUPPORT_INPUTS!R73</f>
        <v>0</v>
      </c>
      <c r="R78" s="107">
        <f>SUPPORT_INPUTS!S73</f>
        <v>0</v>
      </c>
      <c r="S78" s="107">
        <f>SUPPORT_INPUTS!T73</f>
        <v>0</v>
      </c>
      <c r="T78" s="107">
        <f>SUPPORT_INPUTS!U73</f>
        <v>0</v>
      </c>
      <c r="U78" s="107">
        <f>SUPPORT_INPUTS!V73</f>
        <v>0</v>
      </c>
      <c r="V78" s="107">
        <f>SUPPORT_INPUTS!W73</f>
        <v>0</v>
      </c>
      <c r="W78" s="107">
        <f>SUPPORT_INPUTS!X73</f>
        <v>0</v>
      </c>
      <c r="X78" s="107">
        <f>SUPPORT_INPUTS!Y73</f>
        <v>0</v>
      </c>
      <c r="Y78" s="107">
        <f>SUPPORT_INPUTS!Z73</f>
        <v>0</v>
      </c>
      <c r="Z78" s="107">
        <f>SUPPORT_INPUTS!AA73</f>
        <v>0</v>
      </c>
      <c r="AA78" s="107">
        <f>SUPPORT_INPUTS!AB73</f>
        <v>0</v>
      </c>
      <c r="AB78" s="107">
        <f>SUPPORT_INPUTS!AC73</f>
        <v>0</v>
      </c>
      <c r="AC78" s="107">
        <f>SUPPORT_INPUTS!AD73</f>
        <v>0</v>
      </c>
      <c r="AD78" s="107">
        <f>SUPPORT_INPUTS!AE73</f>
        <v>0</v>
      </c>
      <c r="AE78" s="107">
        <f>SUPPORT_INPUTS!AF73</f>
        <v>0</v>
      </c>
      <c r="AF78" s="107">
        <f>SUPPORT_INPUTS!AG73</f>
        <v>0</v>
      </c>
    </row>
    <row r="79" spans="1:32" s="64" customFormat="1" ht="18.75" x14ac:dyDescent="0.3">
      <c r="A79" s="61" t="s">
        <v>131</v>
      </c>
      <c r="B79" s="63"/>
      <c r="C79" s="63"/>
      <c r="D79" s="63"/>
      <c r="E79" s="63"/>
      <c r="F79" s="63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</row>
    <row r="80" spans="1:32" x14ac:dyDescent="0.25">
      <c r="A80" s="32" t="s">
        <v>132</v>
      </c>
      <c r="B80" s="36">
        <f>SUPPORT_INPUTS!B75</f>
        <v>0</v>
      </c>
      <c r="C80" s="36"/>
      <c r="D80" s="36"/>
      <c r="E80" s="36"/>
      <c r="F80" s="36"/>
      <c r="G80" s="107">
        <f>SUPPORT_INPUTS!H75</f>
        <v>0</v>
      </c>
      <c r="H80" s="107">
        <f>SUPPORT_INPUTS!I75</f>
        <v>0</v>
      </c>
      <c r="I80" s="107">
        <f>SUPPORT_INPUTS!J75</f>
        <v>0</v>
      </c>
      <c r="J80" s="107">
        <f>SUPPORT_INPUTS!K75</f>
        <v>0</v>
      </c>
      <c r="K80" s="107">
        <f>SUPPORT_INPUTS!L75</f>
        <v>0</v>
      </c>
      <c r="L80" s="107">
        <f>SUPPORT_INPUTS!M75</f>
        <v>0</v>
      </c>
      <c r="M80" s="107">
        <f>SUPPORT_INPUTS!N75</f>
        <v>0</v>
      </c>
      <c r="N80" s="107">
        <f>SUPPORT_INPUTS!O75</f>
        <v>0</v>
      </c>
      <c r="O80" s="107">
        <f>SUPPORT_INPUTS!P75</f>
        <v>0</v>
      </c>
      <c r="P80" s="107">
        <f>SUPPORT_INPUTS!Q75</f>
        <v>0</v>
      </c>
      <c r="Q80" s="107">
        <f>SUPPORT_INPUTS!R75</f>
        <v>0</v>
      </c>
      <c r="R80" s="107">
        <f>SUPPORT_INPUTS!S75</f>
        <v>0</v>
      </c>
      <c r="S80" s="107">
        <f>SUPPORT_INPUTS!T75</f>
        <v>0</v>
      </c>
      <c r="T80" s="107">
        <f>SUPPORT_INPUTS!U75</f>
        <v>0</v>
      </c>
      <c r="U80" s="107">
        <f>SUPPORT_INPUTS!V75</f>
        <v>0</v>
      </c>
      <c r="V80" s="107">
        <f>SUPPORT_INPUTS!W75</f>
        <v>0</v>
      </c>
      <c r="W80" s="107">
        <f>SUPPORT_INPUTS!X75</f>
        <v>0</v>
      </c>
      <c r="X80" s="107">
        <f>SUPPORT_INPUTS!Y75</f>
        <v>0</v>
      </c>
      <c r="Y80" s="107">
        <f>SUPPORT_INPUTS!Z75</f>
        <v>0</v>
      </c>
      <c r="Z80" s="107">
        <f>SUPPORT_INPUTS!AA75</f>
        <v>0</v>
      </c>
      <c r="AA80" s="107">
        <f>SUPPORT_INPUTS!AB75</f>
        <v>0</v>
      </c>
      <c r="AB80" s="107">
        <f>SUPPORT_INPUTS!AC75</f>
        <v>0</v>
      </c>
      <c r="AC80" s="107">
        <f>SUPPORT_INPUTS!AD75</f>
        <v>0</v>
      </c>
      <c r="AD80" s="107">
        <f>SUPPORT_INPUTS!AE75</f>
        <v>0</v>
      </c>
      <c r="AE80" s="107">
        <f>SUPPORT_INPUTS!AF75</f>
        <v>0</v>
      </c>
      <c r="AF80" s="107">
        <f>SUPPORT_INPUTS!AG75</f>
        <v>0</v>
      </c>
    </row>
    <row r="81" spans="1:32" x14ac:dyDescent="0.25">
      <c r="A81" s="32" t="s">
        <v>133</v>
      </c>
      <c r="B81" s="36">
        <f>SUPPORT_INPUTS!B76</f>
        <v>0</v>
      </c>
      <c r="C81" s="36"/>
      <c r="D81" s="36"/>
      <c r="E81" s="36"/>
      <c r="F81" s="36"/>
      <c r="G81" s="107">
        <f>SUPPORT_INPUTS!H76</f>
        <v>0</v>
      </c>
      <c r="H81" s="107">
        <f>SUPPORT_INPUTS!I76</f>
        <v>0</v>
      </c>
      <c r="I81" s="107">
        <f>SUPPORT_INPUTS!J76</f>
        <v>0</v>
      </c>
      <c r="J81" s="107">
        <f>SUPPORT_INPUTS!K76</f>
        <v>0</v>
      </c>
      <c r="K81" s="107">
        <f>SUPPORT_INPUTS!L76</f>
        <v>0</v>
      </c>
      <c r="L81" s="107">
        <f>SUPPORT_INPUTS!M76</f>
        <v>0</v>
      </c>
      <c r="M81" s="107">
        <f>SUPPORT_INPUTS!N76</f>
        <v>0</v>
      </c>
      <c r="N81" s="107">
        <f>SUPPORT_INPUTS!O76</f>
        <v>0</v>
      </c>
      <c r="O81" s="107">
        <f>SUPPORT_INPUTS!P76</f>
        <v>0</v>
      </c>
      <c r="P81" s="107">
        <f>SUPPORT_INPUTS!Q76</f>
        <v>0</v>
      </c>
      <c r="Q81" s="107">
        <f>SUPPORT_INPUTS!R76</f>
        <v>0</v>
      </c>
      <c r="R81" s="107">
        <f>SUPPORT_INPUTS!S76</f>
        <v>0</v>
      </c>
      <c r="S81" s="107">
        <f>SUPPORT_INPUTS!T76</f>
        <v>0</v>
      </c>
      <c r="T81" s="107">
        <f>SUPPORT_INPUTS!U76</f>
        <v>0</v>
      </c>
      <c r="U81" s="107">
        <f>SUPPORT_INPUTS!V76</f>
        <v>0</v>
      </c>
      <c r="V81" s="107">
        <f>SUPPORT_INPUTS!W76</f>
        <v>0</v>
      </c>
      <c r="W81" s="107">
        <f>SUPPORT_INPUTS!X76</f>
        <v>0</v>
      </c>
      <c r="X81" s="107">
        <f>SUPPORT_INPUTS!Y76</f>
        <v>0</v>
      </c>
      <c r="Y81" s="107">
        <f>SUPPORT_INPUTS!Z76</f>
        <v>0</v>
      </c>
      <c r="Z81" s="107">
        <f>SUPPORT_INPUTS!AA76</f>
        <v>0</v>
      </c>
      <c r="AA81" s="107">
        <f>SUPPORT_INPUTS!AB76</f>
        <v>0</v>
      </c>
      <c r="AB81" s="107">
        <f>SUPPORT_INPUTS!AC76</f>
        <v>0</v>
      </c>
      <c r="AC81" s="107">
        <f>SUPPORT_INPUTS!AD76</f>
        <v>0</v>
      </c>
      <c r="AD81" s="107">
        <f>SUPPORT_INPUTS!AE76</f>
        <v>0</v>
      </c>
      <c r="AE81" s="107">
        <f>SUPPORT_INPUTS!AF76</f>
        <v>0</v>
      </c>
      <c r="AF81" s="107">
        <f>SUPPORT_INPUTS!AG76</f>
        <v>0</v>
      </c>
    </row>
    <row r="82" spans="1:32" x14ac:dyDescent="0.25">
      <c r="A82" s="32" t="s">
        <v>102</v>
      </c>
      <c r="B82" s="36">
        <f>SUPPORT_INPUTS!B77</f>
        <v>0</v>
      </c>
      <c r="C82" s="36"/>
      <c r="D82" s="36"/>
      <c r="E82" s="36"/>
      <c r="F82" s="36"/>
      <c r="G82" s="107">
        <f>SUPPORT_INPUTS!H77</f>
        <v>0</v>
      </c>
      <c r="H82" s="107">
        <f>SUPPORT_INPUTS!I77</f>
        <v>0</v>
      </c>
      <c r="I82" s="107">
        <f>SUPPORT_INPUTS!J77</f>
        <v>0</v>
      </c>
      <c r="J82" s="107">
        <f>SUPPORT_INPUTS!K77</f>
        <v>0</v>
      </c>
      <c r="K82" s="107">
        <f>SUPPORT_INPUTS!L77</f>
        <v>0</v>
      </c>
      <c r="L82" s="107">
        <f>SUPPORT_INPUTS!M77</f>
        <v>0</v>
      </c>
      <c r="M82" s="107">
        <f>SUPPORT_INPUTS!N77</f>
        <v>0</v>
      </c>
      <c r="N82" s="107">
        <f>SUPPORT_INPUTS!O77</f>
        <v>0</v>
      </c>
      <c r="O82" s="107">
        <f>SUPPORT_INPUTS!P77</f>
        <v>0</v>
      </c>
      <c r="P82" s="107">
        <f>SUPPORT_INPUTS!Q77</f>
        <v>0</v>
      </c>
      <c r="Q82" s="107">
        <f>SUPPORT_INPUTS!R77</f>
        <v>0</v>
      </c>
      <c r="R82" s="107">
        <f>SUPPORT_INPUTS!S77</f>
        <v>0</v>
      </c>
      <c r="S82" s="107">
        <f>SUPPORT_INPUTS!T77</f>
        <v>0</v>
      </c>
      <c r="T82" s="107">
        <f>SUPPORT_INPUTS!U77</f>
        <v>0</v>
      </c>
      <c r="U82" s="107">
        <f>SUPPORT_INPUTS!V77</f>
        <v>0</v>
      </c>
      <c r="V82" s="107">
        <f>SUPPORT_INPUTS!W77</f>
        <v>0</v>
      </c>
      <c r="W82" s="107">
        <f>SUPPORT_INPUTS!X77</f>
        <v>0</v>
      </c>
      <c r="X82" s="107">
        <f>SUPPORT_INPUTS!Y77</f>
        <v>0</v>
      </c>
      <c r="Y82" s="107">
        <f>SUPPORT_INPUTS!Z77</f>
        <v>0</v>
      </c>
      <c r="Z82" s="107">
        <f>SUPPORT_INPUTS!AA77</f>
        <v>0</v>
      </c>
      <c r="AA82" s="107">
        <f>SUPPORT_INPUTS!AB77</f>
        <v>0</v>
      </c>
      <c r="AB82" s="107">
        <f>SUPPORT_INPUTS!AC77</f>
        <v>0</v>
      </c>
      <c r="AC82" s="107">
        <f>SUPPORT_INPUTS!AD77</f>
        <v>0</v>
      </c>
      <c r="AD82" s="107">
        <f>SUPPORT_INPUTS!AE77</f>
        <v>0</v>
      </c>
      <c r="AE82" s="107">
        <f>SUPPORT_INPUTS!AF77</f>
        <v>0</v>
      </c>
      <c r="AF82" s="107">
        <f>SUPPORT_INPUTS!AG77</f>
        <v>0</v>
      </c>
    </row>
    <row r="83" spans="1:32" x14ac:dyDescent="0.25">
      <c r="A83" s="32" t="s">
        <v>134</v>
      </c>
      <c r="B83" s="36">
        <f>SUPPORT_INPUTS!B78</f>
        <v>0</v>
      </c>
      <c r="C83" s="36"/>
      <c r="D83" s="36"/>
      <c r="E83" s="36"/>
      <c r="F83" s="36"/>
      <c r="G83" s="107">
        <f>SUPPORT_INPUTS!H78</f>
        <v>0</v>
      </c>
      <c r="H83" s="107">
        <f>SUPPORT_INPUTS!I78</f>
        <v>0</v>
      </c>
      <c r="I83" s="107">
        <f>SUPPORT_INPUTS!J78</f>
        <v>0</v>
      </c>
      <c r="J83" s="107">
        <f>SUPPORT_INPUTS!K78</f>
        <v>0</v>
      </c>
      <c r="K83" s="107">
        <f>SUPPORT_INPUTS!L78</f>
        <v>0</v>
      </c>
      <c r="L83" s="107">
        <f>SUPPORT_INPUTS!M78</f>
        <v>0</v>
      </c>
      <c r="M83" s="107">
        <f>SUPPORT_INPUTS!N78</f>
        <v>0</v>
      </c>
      <c r="N83" s="107">
        <f>SUPPORT_INPUTS!O78</f>
        <v>0</v>
      </c>
      <c r="O83" s="107">
        <f>SUPPORT_INPUTS!P78</f>
        <v>0</v>
      </c>
      <c r="P83" s="107">
        <f>SUPPORT_INPUTS!Q78</f>
        <v>0</v>
      </c>
      <c r="Q83" s="107">
        <f>SUPPORT_INPUTS!R78</f>
        <v>0</v>
      </c>
      <c r="R83" s="107">
        <f>SUPPORT_INPUTS!S78</f>
        <v>0</v>
      </c>
      <c r="S83" s="107">
        <f>SUPPORT_INPUTS!T78</f>
        <v>0</v>
      </c>
      <c r="T83" s="107">
        <f>SUPPORT_INPUTS!U78</f>
        <v>0</v>
      </c>
      <c r="U83" s="107">
        <f>SUPPORT_INPUTS!V78</f>
        <v>0</v>
      </c>
      <c r="V83" s="107">
        <f>SUPPORT_INPUTS!W78</f>
        <v>0</v>
      </c>
      <c r="W83" s="107">
        <f>SUPPORT_INPUTS!X78</f>
        <v>0</v>
      </c>
      <c r="X83" s="107">
        <f>SUPPORT_INPUTS!Y78</f>
        <v>0</v>
      </c>
      <c r="Y83" s="107">
        <f>SUPPORT_INPUTS!Z78</f>
        <v>0</v>
      </c>
      <c r="Z83" s="107">
        <f>SUPPORT_INPUTS!AA78</f>
        <v>0</v>
      </c>
      <c r="AA83" s="107">
        <f>SUPPORT_INPUTS!AB78</f>
        <v>0</v>
      </c>
      <c r="AB83" s="107">
        <f>SUPPORT_INPUTS!AC78</f>
        <v>0</v>
      </c>
      <c r="AC83" s="107">
        <f>SUPPORT_INPUTS!AD78</f>
        <v>0</v>
      </c>
      <c r="AD83" s="107">
        <f>SUPPORT_INPUTS!AE78</f>
        <v>0</v>
      </c>
      <c r="AE83" s="107">
        <f>SUPPORT_INPUTS!AF78</f>
        <v>0</v>
      </c>
      <c r="AF83" s="107">
        <f>SUPPORT_INPUTS!AG78</f>
        <v>0</v>
      </c>
    </row>
    <row r="84" spans="1:32" x14ac:dyDescent="0.25">
      <c r="A84" s="32" t="s">
        <v>135</v>
      </c>
      <c r="B84" s="36">
        <f>SUPPORT_INPUTS!B79</f>
        <v>0</v>
      </c>
      <c r="C84" s="36"/>
      <c r="D84" s="36"/>
      <c r="E84" s="36"/>
      <c r="F84" s="36"/>
      <c r="G84" s="107">
        <f>SUPPORT_INPUTS!H79</f>
        <v>0</v>
      </c>
      <c r="H84" s="107">
        <f>SUPPORT_INPUTS!I79</f>
        <v>0</v>
      </c>
      <c r="I84" s="107">
        <f>SUPPORT_INPUTS!J79</f>
        <v>0</v>
      </c>
      <c r="J84" s="107">
        <f>SUPPORT_INPUTS!K79</f>
        <v>0</v>
      </c>
      <c r="K84" s="107">
        <f>SUPPORT_INPUTS!L79</f>
        <v>0</v>
      </c>
      <c r="L84" s="107">
        <f>SUPPORT_INPUTS!M79</f>
        <v>0</v>
      </c>
      <c r="M84" s="107">
        <f>SUPPORT_INPUTS!N79</f>
        <v>0</v>
      </c>
      <c r="N84" s="107">
        <f>SUPPORT_INPUTS!O79</f>
        <v>0</v>
      </c>
      <c r="O84" s="107">
        <f>SUPPORT_INPUTS!P79</f>
        <v>0</v>
      </c>
      <c r="P84" s="107">
        <f>SUPPORT_INPUTS!Q79</f>
        <v>0</v>
      </c>
      <c r="Q84" s="107">
        <f>SUPPORT_INPUTS!R79</f>
        <v>0</v>
      </c>
      <c r="R84" s="107">
        <f>SUPPORT_INPUTS!S79</f>
        <v>0</v>
      </c>
      <c r="S84" s="107">
        <f>SUPPORT_INPUTS!T79</f>
        <v>0</v>
      </c>
      <c r="T84" s="107">
        <f>SUPPORT_INPUTS!U79</f>
        <v>0</v>
      </c>
      <c r="U84" s="107">
        <f>SUPPORT_INPUTS!V79</f>
        <v>0</v>
      </c>
      <c r="V84" s="107">
        <f>SUPPORT_INPUTS!W79</f>
        <v>0</v>
      </c>
      <c r="W84" s="107">
        <f>SUPPORT_INPUTS!X79</f>
        <v>0</v>
      </c>
      <c r="X84" s="107">
        <f>SUPPORT_INPUTS!Y79</f>
        <v>0</v>
      </c>
      <c r="Y84" s="107">
        <f>SUPPORT_INPUTS!Z79</f>
        <v>0</v>
      </c>
      <c r="Z84" s="107">
        <f>SUPPORT_INPUTS!AA79</f>
        <v>0</v>
      </c>
      <c r="AA84" s="107">
        <f>SUPPORT_INPUTS!AB79</f>
        <v>0</v>
      </c>
      <c r="AB84" s="107">
        <f>SUPPORT_INPUTS!AC79</f>
        <v>0</v>
      </c>
      <c r="AC84" s="107">
        <f>SUPPORT_INPUTS!AD79</f>
        <v>0</v>
      </c>
      <c r="AD84" s="107">
        <f>SUPPORT_INPUTS!AE79</f>
        <v>0</v>
      </c>
      <c r="AE84" s="107">
        <f>SUPPORT_INPUTS!AF79</f>
        <v>0</v>
      </c>
      <c r="AF84" s="107">
        <f>SUPPORT_INPUTS!AG79</f>
        <v>0</v>
      </c>
    </row>
    <row r="85" spans="1:32" x14ac:dyDescent="0.25">
      <c r="A85" s="32" t="s">
        <v>136</v>
      </c>
      <c r="B85" s="36">
        <f>SUPPORT_INPUTS!B80</f>
        <v>0</v>
      </c>
      <c r="C85" s="36"/>
      <c r="D85" s="36"/>
      <c r="E85" s="36"/>
      <c r="F85" s="36"/>
      <c r="G85" s="107">
        <f>SUPPORT_INPUTS!H80</f>
        <v>0</v>
      </c>
      <c r="H85" s="107">
        <f>SUPPORT_INPUTS!I80</f>
        <v>0</v>
      </c>
      <c r="I85" s="107">
        <f>SUPPORT_INPUTS!J80</f>
        <v>0</v>
      </c>
      <c r="J85" s="107">
        <f>SUPPORT_INPUTS!K80</f>
        <v>0</v>
      </c>
      <c r="K85" s="107">
        <f>SUPPORT_INPUTS!L80</f>
        <v>0</v>
      </c>
      <c r="L85" s="107">
        <f>SUPPORT_INPUTS!M80</f>
        <v>0</v>
      </c>
      <c r="M85" s="107">
        <f>SUPPORT_INPUTS!N80</f>
        <v>0</v>
      </c>
      <c r="N85" s="107">
        <f>SUPPORT_INPUTS!O80</f>
        <v>0</v>
      </c>
      <c r="O85" s="107">
        <f>SUPPORT_INPUTS!P80</f>
        <v>0</v>
      </c>
      <c r="P85" s="107">
        <f>SUPPORT_INPUTS!Q80</f>
        <v>0</v>
      </c>
      <c r="Q85" s="107">
        <f>SUPPORT_INPUTS!R80</f>
        <v>0</v>
      </c>
      <c r="R85" s="107">
        <f>SUPPORT_INPUTS!S80</f>
        <v>0</v>
      </c>
      <c r="S85" s="107">
        <f>SUPPORT_INPUTS!T80</f>
        <v>0</v>
      </c>
      <c r="T85" s="107">
        <f>SUPPORT_INPUTS!U80</f>
        <v>0</v>
      </c>
      <c r="U85" s="107">
        <f>SUPPORT_INPUTS!V80</f>
        <v>0</v>
      </c>
      <c r="V85" s="107">
        <f>SUPPORT_INPUTS!W80</f>
        <v>0</v>
      </c>
      <c r="W85" s="107">
        <f>SUPPORT_INPUTS!X80</f>
        <v>0</v>
      </c>
      <c r="X85" s="107">
        <f>SUPPORT_INPUTS!Y80</f>
        <v>0</v>
      </c>
      <c r="Y85" s="107">
        <f>SUPPORT_INPUTS!Z80</f>
        <v>0</v>
      </c>
      <c r="Z85" s="107">
        <f>SUPPORT_INPUTS!AA80</f>
        <v>0</v>
      </c>
      <c r="AA85" s="107">
        <f>SUPPORT_INPUTS!AB80</f>
        <v>0</v>
      </c>
      <c r="AB85" s="107">
        <f>SUPPORT_INPUTS!AC80</f>
        <v>0</v>
      </c>
      <c r="AC85" s="107">
        <f>SUPPORT_INPUTS!AD80</f>
        <v>0</v>
      </c>
      <c r="AD85" s="107">
        <f>SUPPORT_INPUTS!AE80</f>
        <v>0</v>
      </c>
      <c r="AE85" s="107">
        <f>SUPPORT_INPUTS!AF80</f>
        <v>0</v>
      </c>
      <c r="AF85" s="107">
        <f>SUPPORT_INPUTS!AG80</f>
        <v>0</v>
      </c>
    </row>
    <row r="86" spans="1:32" x14ac:dyDescent="0.25">
      <c r="A86" s="32" t="s">
        <v>137</v>
      </c>
      <c r="B86" s="36">
        <f>SUPPORT_INPUTS!B81</f>
        <v>0</v>
      </c>
      <c r="C86" s="36"/>
      <c r="D86" s="36"/>
      <c r="E86" s="36"/>
      <c r="F86" s="36"/>
      <c r="G86" s="107">
        <f>SUPPORT_INPUTS!H81</f>
        <v>0</v>
      </c>
      <c r="H86" s="107">
        <f>SUPPORT_INPUTS!I81</f>
        <v>0</v>
      </c>
      <c r="I86" s="107">
        <f>SUPPORT_INPUTS!J81</f>
        <v>0</v>
      </c>
      <c r="J86" s="107">
        <f>SUPPORT_INPUTS!K81</f>
        <v>0</v>
      </c>
      <c r="K86" s="107">
        <f>SUPPORT_INPUTS!L81</f>
        <v>0</v>
      </c>
      <c r="L86" s="107">
        <f>SUPPORT_INPUTS!M81</f>
        <v>0</v>
      </c>
      <c r="M86" s="107">
        <f>SUPPORT_INPUTS!N81</f>
        <v>0</v>
      </c>
      <c r="N86" s="107">
        <f>SUPPORT_INPUTS!O81</f>
        <v>0</v>
      </c>
      <c r="O86" s="107">
        <f>SUPPORT_INPUTS!P81</f>
        <v>0</v>
      </c>
      <c r="P86" s="107">
        <f>SUPPORT_INPUTS!Q81</f>
        <v>0</v>
      </c>
      <c r="Q86" s="107">
        <f>SUPPORT_INPUTS!R81</f>
        <v>0</v>
      </c>
      <c r="R86" s="107">
        <f>SUPPORT_INPUTS!S81</f>
        <v>0</v>
      </c>
      <c r="S86" s="107">
        <f>SUPPORT_INPUTS!T81</f>
        <v>0</v>
      </c>
      <c r="T86" s="107">
        <f>SUPPORT_INPUTS!U81</f>
        <v>0</v>
      </c>
      <c r="U86" s="107">
        <f>SUPPORT_INPUTS!V81</f>
        <v>0</v>
      </c>
      <c r="V86" s="107">
        <f>SUPPORT_INPUTS!W81</f>
        <v>0</v>
      </c>
      <c r="W86" s="107">
        <f>SUPPORT_INPUTS!X81</f>
        <v>0</v>
      </c>
      <c r="X86" s="107">
        <f>SUPPORT_INPUTS!Y81</f>
        <v>0</v>
      </c>
      <c r="Y86" s="107">
        <f>SUPPORT_INPUTS!Z81</f>
        <v>0</v>
      </c>
      <c r="Z86" s="107">
        <f>SUPPORT_INPUTS!AA81</f>
        <v>0</v>
      </c>
      <c r="AA86" s="107">
        <f>SUPPORT_INPUTS!AB81</f>
        <v>0</v>
      </c>
      <c r="AB86" s="107">
        <f>SUPPORT_INPUTS!AC81</f>
        <v>0</v>
      </c>
      <c r="AC86" s="107">
        <f>SUPPORT_INPUTS!AD81</f>
        <v>0</v>
      </c>
      <c r="AD86" s="107">
        <f>SUPPORT_INPUTS!AE81</f>
        <v>0</v>
      </c>
      <c r="AE86" s="107">
        <f>SUPPORT_INPUTS!AF81</f>
        <v>0</v>
      </c>
      <c r="AF86" s="107">
        <f>SUPPORT_INPUTS!AG81</f>
        <v>0</v>
      </c>
    </row>
    <row r="87" spans="1:32" x14ac:dyDescent="0.25">
      <c r="A87" s="32" t="s">
        <v>138</v>
      </c>
      <c r="B87" s="36">
        <f>SUPPORT_INPUTS!B82</f>
        <v>0</v>
      </c>
      <c r="C87" s="36"/>
      <c r="D87" s="36"/>
      <c r="E87" s="36"/>
      <c r="F87" s="36"/>
      <c r="G87" s="107">
        <f>SUPPORT_INPUTS!H82</f>
        <v>0</v>
      </c>
      <c r="H87" s="107">
        <f>SUPPORT_INPUTS!I82</f>
        <v>0</v>
      </c>
      <c r="I87" s="107">
        <f>SUPPORT_INPUTS!J82</f>
        <v>0</v>
      </c>
      <c r="J87" s="107">
        <f>SUPPORT_INPUTS!K82</f>
        <v>0</v>
      </c>
      <c r="K87" s="107">
        <f>SUPPORT_INPUTS!L82</f>
        <v>0</v>
      </c>
      <c r="L87" s="107">
        <f>SUPPORT_INPUTS!M82</f>
        <v>0</v>
      </c>
      <c r="M87" s="107">
        <f>SUPPORT_INPUTS!N82</f>
        <v>0</v>
      </c>
      <c r="N87" s="107">
        <f>SUPPORT_INPUTS!O82</f>
        <v>0</v>
      </c>
      <c r="O87" s="107">
        <f>SUPPORT_INPUTS!P82</f>
        <v>0</v>
      </c>
      <c r="P87" s="107">
        <f>SUPPORT_INPUTS!Q82</f>
        <v>0</v>
      </c>
      <c r="Q87" s="107">
        <f>SUPPORT_INPUTS!R82</f>
        <v>0</v>
      </c>
      <c r="R87" s="107">
        <f>SUPPORT_INPUTS!S82</f>
        <v>0</v>
      </c>
      <c r="S87" s="107">
        <f>SUPPORT_INPUTS!T82</f>
        <v>0</v>
      </c>
      <c r="T87" s="107">
        <f>SUPPORT_INPUTS!U82</f>
        <v>0</v>
      </c>
      <c r="U87" s="107">
        <f>SUPPORT_INPUTS!V82</f>
        <v>0</v>
      </c>
      <c r="V87" s="107">
        <f>SUPPORT_INPUTS!W82</f>
        <v>0</v>
      </c>
      <c r="W87" s="107">
        <f>SUPPORT_INPUTS!X82</f>
        <v>0</v>
      </c>
      <c r="X87" s="107">
        <f>SUPPORT_INPUTS!Y82</f>
        <v>0</v>
      </c>
      <c r="Y87" s="107">
        <f>SUPPORT_INPUTS!Z82</f>
        <v>0</v>
      </c>
      <c r="Z87" s="107">
        <f>SUPPORT_INPUTS!AA82</f>
        <v>0</v>
      </c>
      <c r="AA87" s="107">
        <f>SUPPORT_INPUTS!AB82</f>
        <v>0</v>
      </c>
      <c r="AB87" s="107">
        <f>SUPPORT_INPUTS!AC82</f>
        <v>0</v>
      </c>
      <c r="AC87" s="107">
        <f>SUPPORT_INPUTS!AD82</f>
        <v>0</v>
      </c>
      <c r="AD87" s="107">
        <f>SUPPORT_INPUTS!AE82</f>
        <v>0</v>
      </c>
      <c r="AE87" s="107">
        <f>SUPPORT_INPUTS!AF82</f>
        <v>0</v>
      </c>
      <c r="AF87" s="107">
        <f>SUPPORT_INPUTS!AG82</f>
        <v>0</v>
      </c>
    </row>
    <row r="88" spans="1:32" x14ac:dyDescent="0.25">
      <c r="A88" s="32" t="s">
        <v>142</v>
      </c>
      <c r="B88" s="36">
        <f>SUPPORT_INPUTS!B83</f>
        <v>0</v>
      </c>
      <c r="C88" s="36"/>
      <c r="D88" s="36"/>
      <c r="E88" s="36"/>
      <c r="F88" s="36"/>
      <c r="G88" s="107">
        <f>SUPPORT_INPUTS!H83</f>
        <v>0</v>
      </c>
      <c r="H88" s="107">
        <f>SUPPORT_INPUTS!I83</f>
        <v>0</v>
      </c>
      <c r="I88" s="107">
        <f>SUPPORT_INPUTS!J83</f>
        <v>0</v>
      </c>
      <c r="J88" s="107">
        <f>SUPPORT_INPUTS!K83</f>
        <v>0</v>
      </c>
      <c r="K88" s="107">
        <f>SUPPORT_INPUTS!L83</f>
        <v>0</v>
      </c>
      <c r="L88" s="107">
        <f>SUPPORT_INPUTS!M83</f>
        <v>0</v>
      </c>
      <c r="M88" s="107">
        <f>SUPPORT_INPUTS!N83</f>
        <v>0</v>
      </c>
      <c r="N88" s="107">
        <f>SUPPORT_INPUTS!O83</f>
        <v>0</v>
      </c>
      <c r="O88" s="107">
        <f>SUPPORT_INPUTS!P83</f>
        <v>0</v>
      </c>
      <c r="P88" s="107">
        <f>SUPPORT_INPUTS!Q83</f>
        <v>0</v>
      </c>
      <c r="Q88" s="107">
        <f>SUPPORT_INPUTS!R83</f>
        <v>0</v>
      </c>
      <c r="R88" s="107">
        <f>SUPPORT_INPUTS!S83</f>
        <v>0</v>
      </c>
      <c r="S88" s="107">
        <f>SUPPORT_INPUTS!T83</f>
        <v>0</v>
      </c>
      <c r="T88" s="107">
        <f>SUPPORT_INPUTS!U83</f>
        <v>0</v>
      </c>
      <c r="U88" s="107">
        <f>SUPPORT_INPUTS!V83</f>
        <v>0</v>
      </c>
      <c r="V88" s="107">
        <f>SUPPORT_INPUTS!W83</f>
        <v>0</v>
      </c>
      <c r="W88" s="107">
        <f>SUPPORT_INPUTS!X83</f>
        <v>0</v>
      </c>
      <c r="X88" s="107">
        <f>SUPPORT_INPUTS!Y83</f>
        <v>0</v>
      </c>
      <c r="Y88" s="107">
        <f>SUPPORT_INPUTS!Z83</f>
        <v>0</v>
      </c>
      <c r="Z88" s="107">
        <f>SUPPORT_INPUTS!AA83</f>
        <v>0</v>
      </c>
      <c r="AA88" s="107">
        <f>SUPPORT_INPUTS!AB83</f>
        <v>0</v>
      </c>
      <c r="AB88" s="107">
        <f>SUPPORT_INPUTS!AC83</f>
        <v>0</v>
      </c>
      <c r="AC88" s="107">
        <f>SUPPORT_INPUTS!AD83</f>
        <v>0</v>
      </c>
      <c r="AD88" s="107">
        <f>SUPPORT_INPUTS!AE83</f>
        <v>0</v>
      </c>
      <c r="AE88" s="107">
        <f>SUPPORT_INPUTS!AF83</f>
        <v>0</v>
      </c>
      <c r="AF88" s="107">
        <f>SUPPORT_INPUTS!AG83</f>
        <v>0</v>
      </c>
    </row>
    <row r="89" spans="1:32" x14ac:dyDescent="0.25">
      <c r="A89" s="46"/>
      <c r="B89" s="236"/>
      <c r="C89" s="241"/>
      <c r="D89" s="47"/>
      <c r="E89" s="47"/>
      <c r="F89" s="36"/>
      <c r="G89" s="238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</row>
    <row r="90" spans="1:32" ht="18.75" x14ac:dyDescent="0.3">
      <c r="A90" s="44" t="s">
        <v>285</v>
      </c>
      <c r="B90" s="236">
        <f>+SUM(B91:B94)</f>
        <v>0</v>
      </c>
      <c r="C90" s="36"/>
      <c r="D90" s="36"/>
      <c r="E90" s="36"/>
      <c r="F90" s="36"/>
      <c r="G90" s="238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</row>
    <row r="91" spans="1:32" x14ac:dyDescent="0.25">
      <c r="A91" s="32" t="s">
        <v>144</v>
      </c>
      <c r="B91" s="36">
        <f>SUPPORT_INPUTS!B86</f>
        <v>0</v>
      </c>
      <c r="C91" s="36">
        <f>IF($B91-SUM($G91:$AF91)&lt;0,"Over Allocated",(+$B91-SUM($G91:$AF91)))</f>
        <v>0</v>
      </c>
      <c r="D91" s="36"/>
      <c r="E91" s="36"/>
      <c r="F91" s="36"/>
      <c r="G91" s="107">
        <f>SUPPORT_INPUTS!H86</f>
        <v>0</v>
      </c>
      <c r="H91" s="107">
        <f>SUPPORT_INPUTS!I86</f>
        <v>0</v>
      </c>
      <c r="I91" s="107">
        <f>SUPPORT_INPUTS!J86</f>
        <v>0</v>
      </c>
      <c r="J91" s="107">
        <f>SUPPORT_INPUTS!K86</f>
        <v>0</v>
      </c>
      <c r="K91" s="107">
        <f>SUPPORT_INPUTS!L86</f>
        <v>0</v>
      </c>
      <c r="L91" s="107">
        <f>SUPPORT_INPUTS!M86</f>
        <v>0</v>
      </c>
      <c r="M91" s="107">
        <f>SUPPORT_INPUTS!N86</f>
        <v>0</v>
      </c>
      <c r="N91" s="107">
        <f>SUPPORT_INPUTS!O86</f>
        <v>0</v>
      </c>
      <c r="O91" s="107">
        <f>SUPPORT_INPUTS!P86</f>
        <v>0</v>
      </c>
      <c r="P91" s="107">
        <f>SUPPORT_INPUTS!Q86</f>
        <v>0</v>
      </c>
      <c r="Q91" s="107">
        <f>SUPPORT_INPUTS!R86</f>
        <v>0</v>
      </c>
      <c r="R91" s="107">
        <f>SUPPORT_INPUTS!S86</f>
        <v>0</v>
      </c>
      <c r="S91" s="107">
        <f>SUPPORT_INPUTS!T86</f>
        <v>0</v>
      </c>
      <c r="T91" s="107">
        <f>SUPPORT_INPUTS!U86</f>
        <v>0</v>
      </c>
      <c r="U91" s="107">
        <f>SUPPORT_INPUTS!V86</f>
        <v>0</v>
      </c>
      <c r="V91" s="107">
        <f>SUPPORT_INPUTS!W86</f>
        <v>0</v>
      </c>
      <c r="W91" s="107">
        <f>SUPPORT_INPUTS!X86</f>
        <v>0</v>
      </c>
      <c r="X91" s="107">
        <f>SUPPORT_INPUTS!Y86</f>
        <v>0</v>
      </c>
      <c r="Y91" s="107">
        <f>SUPPORT_INPUTS!Z86</f>
        <v>0</v>
      </c>
      <c r="Z91" s="107">
        <f>SUPPORT_INPUTS!AA86</f>
        <v>0</v>
      </c>
      <c r="AA91" s="107">
        <f>SUPPORT_INPUTS!AB86</f>
        <v>0</v>
      </c>
      <c r="AB91" s="107">
        <f>SUPPORT_INPUTS!AC86</f>
        <v>0</v>
      </c>
      <c r="AC91" s="107">
        <f>SUPPORT_INPUTS!AD86</f>
        <v>0</v>
      </c>
      <c r="AD91" s="107">
        <f>SUPPORT_INPUTS!AE86</f>
        <v>0</v>
      </c>
      <c r="AE91" s="107">
        <f>SUPPORT_INPUTS!AF86</f>
        <v>0</v>
      </c>
      <c r="AF91" s="107">
        <f>SUPPORT_INPUTS!AG86</f>
        <v>0</v>
      </c>
    </row>
    <row r="92" spans="1:32" x14ac:dyDescent="0.25">
      <c r="A92" s="32" t="s">
        <v>145</v>
      </c>
      <c r="B92" s="36">
        <f>SUPPORT_INPUTS!B87</f>
        <v>0</v>
      </c>
      <c r="C92" s="36">
        <f>IF($B92-SUM($G92:$AF92)&lt;0,"Over Allocated",(+$B92-SUM($G92:$AF92)))</f>
        <v>0</v>
      </c>
      <c r="D92" s="36"/>
      <c r="E92" s="36"/>
      <c r="F92" s="36"/>
      <c r="G92" s="107">
        <f>SUPPORT_INPUTS!H87</f>
        <v>0</v>
      </c>
      <c r="H92" s="107">
        <f>SUPPORT_INPUTS!I87</f>
        <v>0</v>
      </c>
      <c r="I92" s="107">
        <f>SUPPORT_INPUTS!J87</f>
        <v>0</v>
      </c>
      <c r="J92" s="107">
        <f>SUPPORT_INPUTS!K87</f>
        <v>0</v>
      </c>
      <c r="K92" s="107">
        <f>SUPPORT_INPUTS!L87</f>
        <v>0</v>
      </c>
      <c r="L92" s="107">
        <f>SUPPORT_INPUTS!M87</f>
        <v>0</v>
      </c>
      <c r="M92" s="107">
        <f>SUPPORT_INPUTS!N87</f>
        <v>0</v>
      </c>
      <c r="N92" s="107">
        <f>SUPPORT_INPUTS!O87</f>
        <v>0</v>
      </c>
      <c r="O92" s="107">
        <f>SUPPORT_INPUTS!P87</f>
        <v>0</v>
      </c>
      <c r="P92" s="107">
        <f>SUPPORT_INPUTS!Q87</f>
        <v>0</v>
      </c>
      <c r="Q92" s="107">
        <f>SUPPORT_INPUTS!R87</f>
        <v>0</v>
      </c>
      <c r="R92" s="107">
        <f>SUPPORT_INPUTS!S87</f>
        <v>0</v>
      </c>
      <c r="S92" s="107">
        <f>SUPPORT_INPUTS!T87</f>
        <v>0</v>
      </c>
      <c r="T92" s="107">
        <f>SUPPORT_INPUTS!U87</f>
        <v>0</v>
      </c>
      <c r="U92" s="107">
        <f>SUPPORT_INPUTS!V87</f>
        <v>0</v>
      </c>
      <c r="V92" s="107">
        <f>SUPPORT_INPUTS!W87</f>
        <v>0</v>
      </c>
      <c r="W92" s="107">
        <f>SUPPORT_INPUTS!X87</f>
        <v>0</v>
      </c>
      <c r="X92" s="107">
        <f>SUPPORT_INPUTS!Y87</f>
        <v>0</v>
      </c>
      <c r="Y92" s="107">
        <f>SUPPORT_INPUTS!Z87</f>
        <v>0</v>
      </c>
      <c r="Z92" s="107">
        <f>SUPPORT_INPUTS!AA87</f>
        <v>0</v>
      </c>
      <c r="AA92" s="107">
        <f>SUPPORT_INPUTS!AB87</f>
        <v>0</v>
      </c>
      <c r="AB92" s="107">
        <f>SUPPORT_INPUTS!AC87</f>
        <v>0</v>
      </c>
      <c r="AC92" s="107">
        <f>SUPPORT_INPUTS!AD87</f>
        <v>0</v>
      </c>
      <c r="AD92" s="107">
        <f>SUPPORT_INPUTS!AE87</f>
        <v>0</v>
      </c>
      <c r="AE92" s="107">
        <f>SUPPORT_INPUTS!AF87</f>
        <v>0</v>
      </c>
      <c r="AF92" s="107">
        <f>SUPPORT_INPUTS!AG87</f>
        <v>0</v>
      </c>
    </row>
    <row r="93" spans="1:32" x14ac:dyDescent="0.25">
      <c r="A93" s="32" t="s">
        <v>146</v>
      </c>
      <c r="B93" s="36">
        <f>SUPPORT_INPUTS!B88</f>
        <v>0</v>
      </c>
      <c r="C93" s="36">
        <f>IF($B93-SUM($G93:$AF93)&lt;0,"Over Allocated",(+$B93-SUM($G93:$AF93)))</f>
        <v>0</v>
      </c>
      <c r="D93" s="36"/>
      <c r="E93" s="36"/>
      <c r="F93" s="36"/>
      <c r="G93" s="107">
        <f>SUPPORT_INPUTS!H88</f>
        <v>0</v>
      </c>
      <c r="H93" s="107">
        <f>SUPPORT_INPUTS!I88</f>
        <v>0</v>
      </c>
      <c r="I93" s="107">
        <f>SUPPORT_INPUTS!J88</f>
        <v>0</v>
      </c>
      <c r="J93" s="107">
        <f>SUPPORT_INPUTS!K88</f>
        <v>0</v>
      </c>
      <c r="K93" s="107">
        <f>SUPPORT_INPUTS!L88</f>
        <v>0</v>
      </c>
      <c r="L93" s="107">
        <f>SUPPORT_INPUTS!M88</f>
        <v>0</v>
      </c>
      <c r="M93" s="107">
        <f>SUPPORT_INPUTS!N88</f>
        <v>0</v>
      </c>
      <c r="N93" s="107">
        <f>SUPPORT_INPUTS!O88</f>
        <v>0</v>
      </c>
      <c r="O93" s="107">
        <f>SUPPORT_INPUTS!P88</f>
        <v>0</v>
      </c>
      <c r="P93" s="107">
        <f>SUPPORT_INPUTS!Q88</f>
        <v>0</v>
      </c>
      <c r="Q93" s="107">
        <f>SUPPORT_INPUTS!R88</f>
        <v>0</v>
      </c>
      <c r="R93" s="107">
        <f>SUPPORT_INPUTS!S88</f>
        <v>0</v>
      </c>
      <c r="S93" s="107">
        <f>SUPPORT_INPUTS!T88</f>
        <v>0</v>
      </c>
      <c r="T93" s="107">
        <f>SUPPORT_INPUTS!U88</f>
        <v>0</v>
      </c>
      <c r="U93" s="107">
        <f>SUPPORT_INPUTS!V88</f>
        <v>0</v>
      </c>
      <c r="V93" s="107">
        <f>SUPPORT_INPUTS!W88</f>
        <v>0</v>
      </c>
      <c r="W93" s="107">
        <f>SUPPORT_INPUTS!X88</f>
        <v>0</v>
      </c>
      <c r="X93" s="107">
        <f>SUPPORT_INPUTS!Y88</f>
        <v>0</v>
      </c>
      <c r="Y93" s="107">
        <f>SUPPORT_INPUTS!Z88</f>
        <v>0</v>
      </c>
      <c r="Z93" s="107">
        <f>SUPPORT_INPUTS!AA88</f>
        <v>0</v>
      </c>
      <c r="AA93" s="107">
        <f>SUPPORT_INPUTS!AB88</f>
        <v>0</v>
      </c>
      <c r="AB93" s="107">
        <f>SUPPORT_INPUTS!AC88</f>
        <v>0</v>
      </c>
      <c r="AC93" s="107">
        <f>SUPPORT_INPUTS!AD88</f>
        <v>0</v>
      </c>
      <c r="AD93" s="107">
        <f>SUPPORT_INPUTS!AE88</f>
        <v>0</v>
      </c>
      <c r="AE93" s="107">
        <f>SUPPORT_INPUTS!AF88</f>
        <v>0</v>
      </c>
      <c r="AF93" s="107">
        <f>SUPPORT_INPUTS!AG88</f>
        <v>0</v>
      </c>
    </row>
    <row r="94" spans="1:32" x14ac:dyDescent="0.25">
      <c r="A94" s="32" t="s">
        <v>147</v>
      </c>
      <c r="B94" s="36">
        <f>SUPPORT_INPUTS!B89</f>
        <v>0</v>
      </c>
      <c r="C94" s="36">
        <f>IF($B94-SUM($G94:$AF94)&lt;0,"Over Allocated",(+$B94-SUM($G94:$AF94)))</f>
        <v>0</v>
      </c>
      <c r="D94" s="36"/>
      <c r="E94" s="36"/>
      <c r="F94" s="36"/>
      <c r="G94" s="107">
        <f>SUPPORT_INPUTS!H89</f>
        <v>0</v>
      </c>
      <c r="H94" s="107">
        <f>SUPPORT_INPUTS!I89</f>
        <v>0</v>
      </c>
      <c r="I94" s="107">
        <f>SUPPORT_INPUTS!J89</f>
        <v>0</v>
      </c>
      <c r="J94" s="107">
        <f>SUPPORT_INPUTS!K89</f>
        <v>0</v>
      </c>
      <c r="K94" s="107">
        <f>SUPPORT_INPUTS!L89</f>
        <v>0</v>
      </c>
      <c r="L94" s="107">
        <f>SUPPORT_INPUTS!M89</f>
        <v>0</v>
      </c>
      <c r="M94" s="107">
        <f>SUPPORT_INPUTS!N89</f>
        <v>0</v>
      </c>
      <c r="N94" s="107">
        <f>SUPPORT_INPUTS!O89</f>
        <v>0</v>
      </c>
      <c r="O94" s="107">
        <f>SUPPORT_INPUTS!P89</f>
        <v>0</v>
      </c>
      <c r="P94" s="107">
        <f>SUPPORT_INPUTS!Q89</f>
        <v>0</v>
      </c>
      <c r="Q94" s="107">
        <f>SUPPORT_INPUTS!R89</f>
        <v>0</v>
      </c>
      <c r="R94" s="107">
        <f>SUPPORT_INPUTS!S89</f>
        <v>0</v>
      </c>
      <c r="S94" s="107">
        <f>SUPPORT_INPUTS!T89</f>
        <v>0</v>
      </c>
      <c r="T94" s="107">
        <f>SUPPORT_INPUTS!U89</f>
        <v>0</v>
      </c>
      <c r="U94" s="107">
        <f>SUPPORT_INPUTS!V89</f>
        <v>0</v>
      </c>
      <c r="V94" s="107">
        <f>SUPPORT_INPUTS!W89</f>
        <v>0</v>
      </c>
      <c r="W94" s="107">
        <f>SUPPORT_INPUTS!X89</f>
        <v>0</v>
      </c>
      <c r="X94" s="107">
        <f>SUPPORT_INPUTS!Y89</f>
        <v>0</v>
      </c>
      <c r="Y94" s="107">
        <f>SUPPORT_INPUTS!Z89</f>
        <v>0</v>
      </c>
      <c r="Z94" s="107">
        <f>SUPPORT_INPUTS!AA89</f>
        <v>0</v>
      </c>
      <c r="AA94" s="107">
        <f>SUPPORT_INPUTS!AB89</f>
        <v>0</v>
      </c>
      <c r="AB94" s="107">
        <f>SUPPORT_INPUTS!AC89</f>
        <v>0</v>
      </c>
      <c r="AC94" s="107">
        <f>SUPPORT_INPUTS!AD89</f>
        <v>0</v>
      </c>
      <c r="AD94" s="107">
        <f>SUPPORT_INPUTS!AE89</f>
        <v>0</v>
      </c>
      <c r="AE94" s="107">
        <f>SUPPORT_INPUTS!AF89</f>
        <v>0</v>
      </c>
      <c r="AF94" s="107">
        <f>SUPPORT_INPUTS!AG89</f>
        <v>0</v>
      </c>
    </row>
    <row r="95" spans="1:32" ht="21.75" customHeight="1" x14ac:dyDescent="0.25">
      <c r="A95" s="240"/>
      <c r="B95" s="236"/>
      <c r="C95" s="36"/>
      <c r="D95" s="36"/>
      <c r="E95" s="36"/>
      <c r="F95" s="36"/>
      <c r="G95" s="238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</row>
    <row r="96" spans="1:32" ht="18.75" x14ac:dyDescent="0.3">
      <c r="A96" s="46" t="s">
        <v>286</v>
      </c>
      <c r="B96" s="236">
        <f>+B8+B12+B17+B23+B32+B39+B44+B57+B64+B77+B90</f>
        <v>0</v>
      </c>
      <c r="C96" s="36"/>
      <c r="D96" s="47"/>
      <c r="E96" s="47"/>
      <c r="F96" s="36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</row>
    <row r="97" spans="1:32" ht="40.5" customHeight="1" x14ac:dyDescent="0.3">
      <c r="A97" s="35" t="s">
        <v>287</v>
      </c>
      <c r="B97" s="236">
        <f>SUM(C97:AF97)</f>
        <v>0</v>
      </c>
      <c r="C97" s="36">
        <f>C8+SUM(C13:C96)</f>
        <v>0</v>
      </c>
      <c r="D97" s="36">
        <f t="shared" ref="D97:AE97" si="3">D8+SUM(D13:D96)</f>
        <v>0</v>
      </c>
      <c r="E97" s="36">
        <f>E8+SUM(E13:E96)</f>
        <v>0</v>
      </c>
      <c r="F97" s="36">
        <f t="shared" si="3"/>
        <v>0</v>
      </c>
      <c r="G97" s="107">
        <f>G8+SUM(G13:G96)</f>
        <v>0</v>
      </c>
      <c r="H97" s="107">
        <f t="shared" si="3"/>
        <v>0</v>
      </c>
      <c r="I97" s="107">
        <f t="shared" si="3"/>
        <v>0</v>
      </c>
      <c r="J97" s="107">
        <f t="shared" si="3"/>
        <v>0</v>
      </c>
      <c r="K97" s="107">
        <f t="shared" si="3"/>
        <v>0</v>
      </c>
      <c r="L97" s="107">
        <f t="shared" si="3"/>
        <v>0</v>
      </c>
      <c r="M97" s="107">
        <f t="shared" si="3"/>
        <v>0</v>
      </c>
      <c r="N97" s="107">
        <f t="shared" si="3"/>
        <v>0</v>
      </c>
      <c r="O97" s="107">
        <f t="shared" si="3"/>
        <v>0</v>
      </c>
      <c r="P97" s="107">
        <f t="shared" si="3"/>
        <v>0</v>
      </c>
      <c r="Q97" s="107">
        <f t="shared" si="3"/>
        <v>0</v>
      </c>
      <c r="R97" s="107">
        <f t="shared" si="3"/>
        <v>0</v>
      </c>
      <c r="S97" s="107">
        <f t="shared" si="3"/>
        <v>0</v>
      </c>
      <c r="T97" s="107">
        <f t="shared" si="3"/>
        <v>0</v>
      </c>
      <c r="U97" s="107">
        <f t="shared" si="3"/>
        <v>0</v>
      </c>
      <c r="V97" s="107">
        <f t="shared" si="3"/>
        <v>0</v>
      </c>
      <c r="W97" s="107">
        <f t="shared" si="3"/>
        <v>0</v>
      </c>
      <c r="X97" s="107">
        <f t="shared" si="3"/>
        <v>0</v>
      </c>
      <c r="Y97" s="107">
        <f t="shared" si="3"/>
        <v>0</v>
      </c>
      <c r="Z97" s="107">
        <f t="shared" si="3"/>
        <v>0</v>
      </c>
      <c r="AA97" s="107">
        <f t="shared" si="3"/>
        <v>0</v>
      </c>
      <c r="AB97" s="107">
        <f t="shared" si="3"/>
        <v>0</v>
      </c>
      <c r="AC97" s="107">
        <f t="shared" si="3"/>
        <v>0</v>
      </c>
      <c r="AD97" s="107">
        <f t="shared" si="3"/>
        <v>0</v>
      </c>
      <c r="AE97" s="107">
        <f t="shared" si="3"/>
        <v>0</v>
      </c>
      <c r="AF97" s="107">
        <f>AF8+SUM(AF13:AF96)</f>
        <v>0</v>
      </c>
    </row>
    <row r="98" spans="1:32" x14ac:dyDescent="0.25">
      <c r="A98" s="32"/>
      <c r="B98" s="36"/>
      <c r="C98" s="36"/>
      <c r="D98" s="36"/>
      <c r="E98" s="36"/>
      <c r="F98" s="36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</row>
    <row r="99" spans="1:32" s="246" customFormat="1" ht="23.25" customHeight="1" x14ac:dyDescent="0.25">
      <c r="A99" s="243" t="s">
        <v>149</v>
      </c>
      <c r="B99" s="244"/>
      <c r="C99" s="244"/>
      <c r="D99" s="244"/>
      <c r="E99" s="244"/>
      <c r="F99" s="244"/>
      <c r="G99" s="245"/>
      <c r="H99" s="245"/>
      <c r="I99" s="245"/>
      <c r="J99" s="245"/>
      <c r="K99" s="245"/>
      <c r="L99" s="245"/>
      <c r="M99" s="245"/>
      <c r="N99" s="245"/>
      <c r="O99" s="245"/>
      <c r="P99" s="245"/>
      <c r="Q99" s="245"/>
      <c r="R99" s="245"/>
      <c r="S99" s="245"/>
      <c r="T99" s="245"/>
      <c r="U99" s="245"/>
      <c r="V99" s="245"/>
      <c r="W99" s="245"/>
      <c r="X99" s="245"/>
      <c r="Y99" s="245"/>
      <c r="Z99" s="245"/>
      <c r="AA99" s="245"/>
      <c r="AB99" s="245"/>
      <c r="AC99" s="245"/>
      <c r="AD99" s="245"/>
      <c r="AE99" s="245"/>
      <c r="AF99" s="245"/>
    </row>
    <row r="100" spans="1:32" s="246" customFormat="1" ht="21.75" customHeight="1" x14ac:dyDescent="0.25">
      <c r="A100" s="247"/>
      <c r="B100" s="244"/>
      <c r="C100" s="244"/>
      <c r="D100" s="244"/>
      <c r="E100" s="244"/>
      <c r="F100" s="244"/>
      <c r="G100" s="245"/>
      <c r="H100" s="245"/>
      <c r="I100" s="245"/>
      <c r="J100" s="245"/>
      <c r="K100" s="245"/>
      <c r="L100" s="245"/>
      <c r="M100" s="245"/>
      <c r="N100" s="245"/>
      <c r="O100" s="245"/>
      <c r="P100" s="245"/>
      <c r="Q100" s="245"/>
      <c r="R100" s="245"/>
      <c r="S100" s="245"/>
      <c r="T100" s="245"/>
      <c r="U100" s="245"/>
      <c r="V100" s="245"/>
      <c r="W100" s="245"/>
      <c r="X100" s="245"/>
      <c r="Y100" s="245"/>
      <c r="Z100" s="245"/>
      <c r="AA100" s="245"/>
      <c r="AB100" s="245"/>
      <c r="AC100" s="245"/>
      <c r="AD100" s="245"/>
      <c r="AE100" s="245"/>
      <c r="AF100" s="245"/>
    </row>
    <row r="101" spans="1:32" s="246" customFormat="1" ht="21.75" customHeight="1" x14ac:dyDescent="0.25">
      <c r="A101" s="248" t="s">
        <v>150</v>
      </c>
      <c r="B101" s="163"/>
      <c r="C101" s="244"/>
      <c r="D101" s="244"/>
      <c r="E101" s="244"/>
      <c r="F101" s="244"/>
      <c r="G101" s="245">
        <v>25000</v>
      </c>
      <c r="H101" s="245">
        <v>25000</v>
      </c>
      <c r="I101" s="245">
        <v>25000</v>
      </c>
      <c r="J101" s="245">
        <v>25000</v>
      </c>
      <c r="K101" s="245">
        <v>25000</v>
      </c>
      <c r="L101" s="245">
        <v>25000</v>
      </c>
      <c r="M101" s="245">
        <v>25000</v>
      </c>
      <c r="N101" s="245">
        <v>25000</v>
      </c>
      <c r="O101" s="245">
        <v>25000</v>
      </c>
      <c r="P101" s="245">
        <v>25000</v>
      </c>
      <c r="Q101" s="245">
        <v>25000</v>
      </c>
      <c r="R101" s="245">
        <v>25000</v>
      </c>
      <c r="S101" s="245">
        <v>25000</v>
      </c>
      <c r="T101" s="245">
        <v>25000</v>
      </c>
      <c r="U101" s="245">
        <v>25000</v>
      </c>
      <c r="V101" s="245">
        <v>25000</v>
      </c>
      <c r="W101" s="245">
        <v>25000</v>
      </c>
      <c r="X101" s="245">
        <v>25000</v>
      </c>
      <c r="Y101" s="245">
        <v>25000</v>
      </c>
      <c r="Z101" s="245">
        <v>25000</v>
      </c>
      <c r="AA101" s="245">
        <v>25000</v>
      </c>
      <c r="AB101" s="245">
        <v>25000</v>
      </c>
      <c r="AC101" s="245">
        <v>25000</v>
      </c>
      <c r="AD101" s="245">
        <v>25000</v>
      </c>
      <c r="AE101" s="245">
        <v>25000</v>
      </c>
      <c r="AF101" s="245">
        <v>25000</v>
      </c>
    </row>
    <row r="102" spans="1:32" s="246" customFormat="1" ht="56.25" x14ac:dyDescent="0.25">
      <c r="A102" s="249" t="s">
        <v>151</v>
      </c>
      <c r="B102" s="244"/>
      <c r="C102" s="244"/>
      <c r="D102" s="244"/>
      <c r="E102" s="244"/>
      <c r="F102" s="244"/>
      <c r="G102" s="245">
        <f>SUPPORT_INPUTS!H96</f>
        <v>0</v>
      </c>
      <c r="H102" s="245">
        <f>SUPPORT_INPUTS!I96</f>
        <v>0</v>
      </c>
      <c r="I102" s="245">
        <f>SUPPORT_INPUTS!J96</f>
        <v>0</v>
      </c>
      <c r="J102" s="245">
        <f>SUPPORT_INPUTS!K96</f>
        <v>0</v>
      </c>
      <c r="K102" s="245">
        <f>SUPPORT_INPUTS!L96</f>
        <v>0</v>
      </c>
      <c r="L102" s="245">
        <f>SUPPORT_INPUTS!M96</f>
        <v>0</v>
      </c>
      <c r="M102" s="245">
        <f>SUPPORT_INPUTS!N96</f>
        <v>0</v>
      </c>
      <c r="N102" s="245">
        <f>SUPPORT_INPUTS!O96</f>
        <v>0</v>
      </c>
      <c r="O102" s="245">
        <f>SUPPORT_INPUTS!P96</f>
        <v>0</v>
      </c>
      <c r="P102" s="245">
        <f>SUPPORT_INPUTS!Q96</f>
        <v>0</v>
      </c>
      <c r="Q102" s="245">
        <f>SUPPORT_INPUTS!R96</f>
        <v>0</v>
      </c>
      <c r="R102" s="245">
        <f>SUPPORT_INPUTS!S96</f>
        <v>0</v>
      </c>
      <c r="S102" s="245">
        <f>SUPPORT_INPUTS!T96</f>
        <v>0</v>
      </c>
      <c r="T102" s="245">
        <f>SUPPORT_INPUTS!U96</f>
        <v>0</v>
      </c>
      <c r="U102" s="245">
        <f>SUPPORT_INPUTS!V96</f>
        <v>0</v>
      </c>
      <c r="V102" s="245">
        <f>SUPPORT_INPUTS!W96</f>
        <v>0</v>
      </c>
      <c r="W102" s="245">
        <f>SUPPORT_INPUTS!X96</f>
        <v>0</v>
      </c>
      <c r="X102" s="245">
        <f>SUPPORT_INPUTS!Y96</f>
        <v>0</v>
      </c>
      <c r="Y102" s="245">
        <f>SUPPORT_INPUTS!Z96</f>
        <v>0</v>
      </c>
      <c r="Z102" s="245">
        <f>SUPPORT_INPUTS!AA96</f>
        <v>0</v>
      </c>
      <c r="AA102" s="245">
        <f>SUPPORT_INPUTS!AB96</f>
        <v>0</v>
      </c>
      <c r="AB102" s="245">
        <f>SUPPORT_INPUTS!AC96</f>
        <v>0</v>
      </c>
      <c r="AC102" s="245">
        <f>SUPPORT_INPUTS!AD96</f>
        <v>0</v>
      </c>
      <c r="AD102" s="245">
        <f>SUPPORT_INPUTS!AE96</f>
        <v>0</v>
      </c>
      <c r="AE102" s="245">
        <f>SUPPORT_INPUTS!AF96</f>
        <v>0</v>
      </c>
      <c r="AF102" s="245">
        <f>SUPPORT_INPUTS!AG96</f>
        <v>0</v>
      </c>
    </row>
    <row r="103" spans="1:32" s="246" customFormat="1" ht="21.75" customHeight="1" x14ac:dyDescent="0.25">
      <c r="A103" s="247"/>
      <c r="B103" s="244"/>
      <c r="C103" s="244"/>
      <c r="D103" s="244"/>
      <c r="E103" s="244"/>
      <c r="F103" s="244"/>
      <c r="G103" s="250"/>
      <c r="H103" s="245"/>
      <c r="I103" s="245"/>
      <c r="J103" s="245"/>
      <c r="K103" s="245"/>
      <c r="L103" s="245"/>
      <c r="M103" s="245"/>
      <c r="N103" s="245"/>
      <c r="O103" s="245"/>
      <c r="P103" s="245"/>
      <c r="Q103" s="245"/>
      <c r="R103" s="245"/>
      <c r="S103" s="245"/>
      <c r="T103" s="245"/>
      <c r="U103" s="245"/>
      <c r="V103" s="245"/>
      <c r="W103" s="245"/>
      <c r="X103" s="245"/>
      <c r="Y103" s="245"/>
      <c r="Z103" s="245"/>
      <c r="AA103" s="245"/>
      <c r="AB103" s="245"/>
      <c r="AC103" s="245"/>
      <c r="AD103" s="245"/>
      <c r="AE103" s="245"/>
      <c r="AF103" s="245"/>
    </row>
    <row r="104" spans="1:32" s="246" customFormat="1" x14ac:dyDescent="0.25">
      <c r="A104" s="243" t="s">
        <v>288</v>
      </c>
      <c r="B104" s="244"/>
      <c r="C104" s="244">
        <f>C105/+SUM($C$105:$AF$105)*$F$97</f>
        <v>0</v>
      </c>
      <c r="D104" s="244">
        <f>D105/+SUM($C$105:$AF$105)*$F$97</f>
        <v>0</v>
      </c>
      <c r="E104" s="244"/>
      <c r="F104" s="251">
        <f>-F97</f>
        <v>0</v>
      </c>
      <c r="G104" s="245">
        <f t="shared" ref="G104:AF104" si="4">G105/+SUM($C$105:$AF$105)*$F$97</f>
        <v>0</v>
      </c>
      <c r="H104" s="245">
        <f t="shared" si="4"/>
        <v>0</v>
      </c>
      <c r="I104" s="245">
        <f t="shared" si="4"/>
        <v>0</v>
      </c>
      <c r="J104" s="245">
        <f t="shared" si="4"/>
        <v>0</v>
      </c>
      <c r="K104" s="245">
        <f t="shared" si="4"/>
        <v>0</v>
      </c>
      <c r="L104" s="245">
        <f t="shared" si="4"/>
        <v>0</v>
      </c>
      <c r="M104" s="245">
        <f t="shared" si="4"/>
        <v>0</v>
      </c>
      <c r="N104" s="245">
        <f t="shared" si="4"/>
        <v>0</v>
      </c>
      <c r="O104" s="245">
        <f t="shared" si="4"/>
        <v>0</v>
      </c>
      <c r="P104" s="245">
        <f t="shared" si="4"/>
        <v>0</v>
      </c>
      <c r="Q104" s="245">
        <f t="shared" si="4"/>
        <v>0</v>
      </c>
      <c r="R104" s="245">
        <f t="shared" si="4"/>
        <v>0</v>
      </c>
      <c r="S104" s="245">
        <f t="shared" si="4"/>
        <v>0</v>
      </c>
      <c r="T104" s="245">
        <f t="shared" si="4"/>
        <v>0</v>
      </c>
      <c r="U104" s="245">
        <f t="shared" si="4"/>
        <v>0</v>
      </c>
      <c r="V104" s="245">
        <f t="shared" si="4"/>
        <v>0</v>
      </c>
      <c r="W104" s="245">
        <f t="shared" si="4"/>
        <v>0</v>
      </c>
      <c r="X104" s="245">
        <f t="shared" si="4"/>
        <v>0</v>
      </c>
      <c r="Y104" s="245">
        <f t="shared" si="4"/>
        <v>0</v>
      </c>
      <c r="Z104" s="245">
        <f t="shared" si="4"/>
        <v>0</v>
      </c>
      <c r="AA104" s="245">
        <f t="shared" si="4"/>
        <v>0</v>
      </c>
      <c r="AB104" s="245">
        <f t="shared" si="4"/>
        <v>0</v>
      </c>
      <c r="AC104" s="245">
        <f t="shared" si="4"/>
        <v>0</v>
      </c>
      <c r="AD104" s="245">
        <f t="shared" si="4"/>
        <v>0</v>
      </c>
      <c r="AE104" s="245">
        <f t="shared" si="4"/>
        <v>0</v>
      </c>
      <c r="AF104" s="245">
        <f t="shared" si="4"/>
        <v>0</v>
      </c>
    </row>
    <row r="105" spans="1:32" s="246" customFormat="1" ht="37.5" x14ac:dyDescent="0.3">
      <c r="A105" s="252" t="s">
        <v>289</v>
      </c>
      <c r="B105" s="244"/>
      <c r="C105" s="253">
        <f>+C10</f>
        <v>0</v>
      </c>
      <c r="D105" s="253">
        <f>+D10</f>
        <v>0</v>
      </c>
      <c r="E105" s="244"/>
      <c r="F105" s="244"/>
      <c r="G105" s="254">
        <f>+G10</f>
        <v>0</v>
      </c>
      <c r="H105" s="254">
        <f t="shared" ref="H105:AF105" si="5">+H10</f>
        <v>0</v>
      </c>
      <c r="I105" s="254">
        <f t="shared" si="5"/>
        <v>0</v>
      </c>
      <c r="J105" s="254">
        <f t="shared" si="5"/>
        <v>0</v>
      </c>
      <c r="K105" s="254">
        <f t="shared" si="5"/>
        <v>0</v>
      </c>
      <c r="L105" s="254">
        <f t="shared" si="5"/>
        <v>0</v>
      </c>
      <c r="M105" s="254">
        <f t="shared" si="5"/>
        <v>0</v>
      </c>
      <c r="N105" s="254">
        <f t="shared" si="5"/>
        <v>0</v>
      </c>
      <c r="O105" s="254">
        <f t="shared" si="5"/>
        <v>0</v>
      </c>
      <c r="P105" s="254">
        <f t="shared" si="5"/>
        <v>0</v>
      </c>
      <c r="Q105" s="254">
        <f t="shared" si="5"/>
        <v>0</v>
      </c>
      <c r="R105" s="254">
        <f t="shared" si="5"/>
        <v>0</v>
      </c>
      <c r="S105" s="254">
        <f t="shared" si="5"/>
        <v>0</v>
      </c>
      <c r="T105" s="254">
        <f t="shared" si="5"/>
        <v>0</v>
      </c>
      <c r="U105" s="254">
        <f t="shared" si="5"/>
        <v>0</v>
      </c>
      <c r="V105" s="254">
        <f t="shared" si="5"/>
        <v>0</v>
      </c>
      <c r="W105" s="254">
        <f t="shared" si="5"/>
        <v>0</v>
      </c>
      <c r="X105" s="254">
        <f t="shared" si="5"/>
        <v>0</v>
      </c>
      <c r="Y105" s="254">
        <f t="shared" si="5"/>
        <v>0</v>
      </c>
      <c r="Z105" s="254">
        <f t="shared" si="5"/>
        <v>0</v>
      </c>
      <c r="AA105" s="254">
        <f t="shared" si="5"/>
        <v>0</v>
      </c>
      <c r="AB105" s="254">
        <f t="shared" si="5"/>
        <v>0</v>
      </c>
      <c r="AC105" s="254">
        <f t="shared" si="5"/>
        <v>0</v>
      </c>
      <c r="AD105" s="254">
        <f t="shared" si="5"/>
        <v>0</v>
      </c>
      <c r="AE105" s="254">
        <f t="shared" si="5"/>
        <v>0</v>
      </c>
      <c r="AF105" s="254">
        <f t="shared" si="5"/>
        <v>1</v>
      </c>
    </row>
    <row r="106" spans="1:32" s="246" customFormat="1" ht="21.75" customHeight="1" x14ac:dyDescent="0.25">
      <c r="A106" s="247"/>
      <c r="B106" s="244"/>
      <c r="C106" s="244"/>
      <c r="D106" s="244"/>
      <c r="E106" s="244"/>
      <c r="F106" s="244"/>
      <c r="G106" s="245"/>
      <c r="H106" s="245"/>
      <c r="I106" s="245"/>
      <c r="J106" s="245"/>
      <c r="K106" s="245"/>
      <c r="L106" s="245"/>
      <c r="M106" s="245"/>
      <c r="N106" s="245"/>
      <c r="O106" s="245"/>
      <c r="P106" s="245"/>
      <c r="Q106" s="245"/>
      <c r="R106" s="245"/>
      <c r="S106" s="245"/>
      <c r="T106" s="245"/>
      <c r="U106" s="245"/>
      <c r="V106" s="245"/>
      <c r="W106" s="245"/>
      <c r="X106" s="245"/>
      <c r="Y106" s="245"/>
      <c r="Z106" s="245"/>
      <c r="AA106" s="245"/>
      <c r="AB106" s="245"/>
      <c r="AC106" s="245"/>
      <c r="AD106" s="245"/>
      <c r="AE106" s="245"/>
      <c r="AF106" s="245"/>
    </row>
    <row r="107" spans="1:32" s="246" customFormat="1" x14ac:dyDescent="0.25">
      <c r="A107" s="243" t="s">
        <v>152</v>
      </c>
      <c r="B107" s="244"/>
      <c r="C107" s="244">
        <f>IF((+$C$108+SUM($G$108:$AF$108))*$D$97=0,0,C108/(+$C$108+SUM($G$108:$AF$108))*($D$97+$D$104))</f>
        <v>0</v>
      </c>
      <c r="D107" s="251">
        <f>-D97-D104</f>
        <v>0</v>
      </c>
      <c r="E107" s="251"/>
      <c r="F107" s="244"/>
      <c r="G107" s="245">
        <f>IF((+$C$108+SUM($G$108:$AF$108))*$D$97=0,0,G108/(+$C$108+SUM($G$108:$AF$108))*($D$97+$D$104))</f>
        <v>0</v>
      </c>
      <c r="H107" s="245">
        <f t="shared" ref="H107:AE107" si="6">IF((+$C$108+SUM($G$108:$AF$108))*$D$97=0,0,H108/(+$C$108+SUM($G$108:$AF$108))*($D$97+$D$104))</f>
        <v>0</v>
      </c>
      <c r="I107" s="245">
        <f t="shared" si="6"/>
        <v>0</v>
      </c>
      <c r="J107" s="245">
        <f t="shared" si="6"/>
        <v>0</v>
      </c>
      <c r="K107" s="245">
        <f t="shared" si="6"/>
        <v>0</v>
      </c>
      <c r="L107" s="245">
        <f t="shared" si="6"/>
        <v>0</v>
      </c>
      <c r="M107" s="245">
        <f t="shared" si="6"/>
        <v>0</v>
      </c>
      <c r="N107" s="245">
        <f t="shared" si="6"/>
        <v>0</v>
      </c>
      <c r="O107" s="245">
        <f t="shared" si="6"/>
        <v>0</v>
      </c>
      <c r="P107" s="245">
        <f t="shared" si="6"/>
        <v>0</v>
      </c>
      <c r="Q107" s="245">
        <f t="shared" si="6"/>
        <v>0</v>
      </c>
      <c r="R107" s="245">
        <f t="shared" si="6"/>
        <v>0</v>
      </c>
      <c r="S107" s="245">
        <f t="shared" si="6"/>
        <v>0</v>
      </c>
      <c r="T107" s="245">
        <f t="shared" si="6"/>
        <v>0</v>
      </c>
      <c r="U107" s="245">
        <f t="shared" si="6"/>
        <v>0</v>
      </c>
      <c r="V107" s="245">
        <f t="shared" si="6"/>
        <v>0</v>
      </c>
      <c r="W107" s="245">
        <f t="shared" si="6"/>
        <v>0</v>
      </c>
      <c r="X107" s="245">
        <f t="shared" si="6"/>
        <v>0</v>
      </c>
      <c r="Y107" s="245">
        <f t="shared" si="6"/>
        <v>0</v>
      </c>
      <c r="Z107" s="245">
        <f t="shared" si="6"/>
        <v>0</v>
      </c>
      <c r="AA107" s="245">
        <f t="shared" si="6"/>
        <v>0</v>
      </c>
      <c r="AB107" s="245">
        <f t="shared" si="6"/>
        <v>0</v>
      </c>
      <c r="AC107" s="245">
        <f t="shared" si="6"/>
        <v>0</v>
      </c>
      <c r="AD107" s="245">
        <f t="shared" si="6"/>
        <v>0</v>
      </c>
      <c r="AE107" s="245">
        <f t="shared" si="6"/>
        <v>0</v>
      </c>
      <c r="AF107" s="245">
        <f>IF((+$C$108+SUM($G$108:$AF$108))*$D$97=0,0,AF108/(+$C$108+SUM($G$108:$AF$108))*($D$97+$D$104))</f>
        <v>0</v>
      </c>
    </row>
    <row r="108" spans="1:32" s="246" customFormat="1" ht="18.75" x14ac:dyDescent="0.3">
      <c r="A108" s="255" t="s">
        <v>290</v>
      </c>
      <c r="B108" s="256">
        <f>SUM(G108:AF108,C108)</f>
        <v>0</v>
      </c>
      <c r="C108" s="257">
        <f>SUPPORT_INPUTS!D99</f>
        <v>0</v>
      </c>
      <c r="D108" s="257"/>
      <c r="E108" s="257"/>
      <c r="F108" s="257"/>
      <c r="G108" s="258">
        <f>SUPPORT_INPUTS!H99</f>
        <v>0</v>
      </c>
      <c r="H108" s="258">
        <f>SUPPORT_INPUTS!I99</f>
        <v>0</v>
      </c>
      <c r="I108" s="258">
        <f>SUPPORT_INPUTS!J99</f>
        <v>0</v>
      </c>
      <c r="J108" s="258">
        <f>SUPPORT_INPUTS!K99</f>
        <v>0</v>
      </c>
      <c r="K108" s="258">
        <f>SUPPORT_INPUTS!L99</f>
        <v>0</v>
      </c>
      <c r="L108" s="258">
        <f>SUPPORT_INPUTS!M99</f>
        <v>0</v>
      </c>
      <c r="M108" s="258">
        <f>SUPPORT_INPUTS!N99</f>
        <v>0</v>
      </c>
      <c r="N108" s="258">
        <f>SUPPORT_INPUTS!O99</f>
        <v>0</v>
      </c>
      <c r="O108" s="258">
        <f>SUPPORT_INPUTS!P99</f>
        <v>0</v>
      </c>
      <c r="P108" s="258">
        <f>SUPPORT_INPUTS!Q99</f>
        <v>0</v>
      </c>
      <c r="Q108" s="258">
        <f>SUPPORT_INPUTS!R99</f>
        <v>0</v>
      </c>
      <c r="R108" s="258">
        <f>SUPPORT_INPUTS!S99</f>
        <v>0</v>
      </c>
      <c r="S108" s="258">
        <f>SUPPORT_INPUTS!T99</f>
        <v>0</v>
      </c>
      <c r="T108" s="258">
        <f>SUPPORT_INPUTS!U99</f>
        <v>0</v>
      </c>
      <c r="U108" s="258">
        <f>SUPPORT_INPUTS!V99</f>
        <v>0</v>
      </c>
      <c r="V108" s="258">
        <f>SUPPORT_INPUTS!W99</f>
        <v>0</v>
      </c>
      <c r="W108" s="258">
        <f>SUPPORT_INPUTS!X99</f>
        <v>0</v>
      </c>
      <c r="X108" s="258">
        <f>SUPPORT_INPUTS!Y99</f>
        <v>0</v>
      </c>
      <c r="Y108" s="258">
        <f>SUPPORT_INPUTS!Z99</f>
        <v>0</v>
      </c>
      <c r="Z108" s="258">
        <f>SUPPORT_INPUTS!AA99</f>
        <v>0</v>
      </c>
      <c r="AA108" s="258">
        <f>SUPPORT_INPUTS!AB99</f>
        <v>0</v>
      </c>
      <c r="AB108" s="258">
        <f>SUPPORT_INPUTS!AC99</f>
        <v>0</v>
      </c>
      <c r="AC108" s="258">
        <f>SUPPORT_INPUTS!AD99</f>
        <v>0</v>
      </c>
      <c r="AD108" s="258">
        <f>SUPPORT_INPUTS!AE99</f>
        <v>0</v>
      </c>
      <c r="AE108" s="258">
        <f>SUPPORT_INPUTS!AF99</f>
        <v>0</v>
      </c>
      <c r="AF108" s="258">
        <f>SUPPORT_INPUTS!AG99</f>
        <v>0</v>
      </c>
    </row>
    <row r="109" spans="1:32" s="246" customFormat="1" ht="21.75" customHeight="1" x14ac:dyDescent="0.25">
      <c r="A109" s="247"/>
      <c r="B109" s="244"/>
      <c r="C109" s="244"/>
      <c r="D109" s="244"/>
      <c r="E109" s="244"/>
      <c r="F109" s="244"/>
      <c r="G109" s="245"/>
      <c r="H109" s="245"/>
      <c r="I109" s="245"/>
      <c r="J109" s="245"/>
      <c r="K109" s="245"/>
      <c r="L109" s="245"/>
      <c r="M109" s="245"/>
      <c r="N109" s="245"/>
      <c r="O109" s="245"/>
      <c r="P109" s="245"/>
      <c r="Q109" s="245"/>
      <c r="R109" s="245"/>
      <c r="S109" s="245"/>
      <c r="T109" s="245"/>
      <c r="U109" s="245"/>
      <c r="V109" s="245"/>
      <c r="W109" s="245"/>
      <c r="X109" s="245"/>
      <c r="Y109" s="245"/>
      <c r="Z109" s="245"/>
      <c r="AA109" s="245"/>
      <c r="AB109" s="245"/>
      <c r="AC109" s="245"/>
      <c r="AD109" s="245"/>
      <c r="AE109" s="245"/>
      <c r="AF109" s="245"/>
    </row>
    <row r="110" spans="1:32" s="246" customFormat="1" x14ac:dyDescent="0.25">
      <c r="A110" s="243" t="s">
        <v>291</v>
      </c>
      <c r="B110" s="244"/>
      <c r="C110" s="244"/>
      <c r="D110" s="244"/>
      <c r="E110" s="251">
        <f>-E97</f>
        <v>0</v>
      </c>
      <c r="F110" s="251"/>
      <c r="G110" s="245">
        <f>IF(SUM($G111:$AF$111)=0,0,(G111/+SUM($G$111:$AF$111)*$E$97))</f>
        <v>0</v>
      </c>
      <c r="H110" s="245">
        <f>IF(SUM($G111:$AF$111)=0,0,(H111/+SUM($G$111:$AF$111)*$E$97))</f>
        <v>0</v>
      </c>
      <c r="I110" s="245">
        <f>IF(SUM($G111:$AF$111)=0,0,(I111/+SUM($G$111:$AF$111)*$E$97))</f>
        <v>0</v>
      </c>
      <c r="J110" s="245">
        <f>IF(SUM($G111:$AF$111)=0,0,(J111/+SUM($G$111:$AF$111)*$E$97))</f>
        <v>0</v>
      </c>
      <c r="K110" s="245">
        <f>IF(SUM($G111:$AF$111)=0,0,(K111/+SUM($G$111:$AF$111)*$E$97))</f>
        <v>0</v>
      </c>
      <c r="L110" s="245">
        <f>IF(SUM($G111:$AF$111)=0,0,(L111/+SUM($G$111:$AF$111)*$E$97))</f>
        <v>0</v>
      </c>
      <c r="M110" s="245">
        <f>IF(SUM($G111:$AF$111)=0,0,(M111/+SUM($G$111:$AF$111)*$E$97))</f>
        <v>0</v>
      </c>
      <c r="N110" s="245">
        <f>IF(SUM($G111:$AF$111)=0,0,(N111/+SUM($G$111:$AF$111)*$E$97))</f>
        <v>0</v>
      </c>
      <c r="O110" s="245">
        <f>IF(SUM($G111:$AF$111)=0,0,(O111/+SUM($G$111:$AF$111)*$E$97))</f>
        <v>0</v>
      </c>
      <c r="P110" s="245">
        <f>IF(SUM($G111:$AF$111)=0,0,(P111/+SUM($G$111:$AF$111)*$E$97))</f>
        <v>0</v>
      </c>
      <c r="Q110" s="245">
        <f>IF(SUM($G111:$AF$111)=0,0,(Q111/+SUM($G$111:$AF$111)*$E$97))</f>
        <v>0</v>
      </c>
      <c r="R110" s="245">
        <f>IF(SUM($G111:$AF$111)=0,0,(R111/+SUM($G$111:$AF$111)*$E$97))</f>
        <v>0</v>
      </c>
      <c r="S110" s="245">
        <f>IF(SUM($G111:$AF$111)=0,0,(S111/+SUM($G$111:$AF$111)*$E$97))</f>
        <v>0</v>
      </c>
      <c r="T110" s="245">
        <f>IF(SUM($G111:$AF$111)=0,0,(T111/+SUM($G$111:$AF$111)*$E$97))</f>
        <v>0</v>
      </c>
      <c r="U110" s="245">
        <f>IF(SUM($G111:$AF$111)=0,0,(U111/+SUM($G$111:$AF$111)*$E$97))</f>
        <v>0</v>
      </c>
      <c r="V110" s="245">
        <f>IF(SUM($G111:$AF$111)=0,0,(V111/+SUM($G$111:$AF$111)*$E$97))</f>
        <v>0</v>
      </c>
      <c r="W110" s="245">
        <f>IF(SUM($G111:$AF$111)=0,0,(W111/+SUM($G$111:$AF$111)*$E$97))</f>
        <v>0</v>
      </c>
      <c r="X110" s="245">
        <f>IF(SUM($G111:$AF$111)=0,0,(X111/+SUM($G$111:$AF$111)*$E$97))</f>
        <v>0</v>
      </c>
      <c r="Y110" s="245">
        <f>IF(SUM($G111:$AF$111)=0,0,(Y111/+SUM($G$111:$AF$111)*$E$97))</f>
        <v>0</v>
      </c>
      <c r="Z110" s="245">
        <f>IF(SUM($G111:$AF$111)=0,0,(Z111/+SUM($G$111:$AF$111)*$E$97))</f>
        <v>0</v>
      </c>
      <c r="AA110" s="245">
        <f>IF(SUM($G111:$AF$111)=0,0,(AA111/+SUM($G$111:$AF$111)*$E$97))</f>
        <v>0</v>
      </c>
      <c r="AB110" s="245">
        <f>IF(SUM($G111:$AF$111)=0,0,(AB111/+SUM($G$111:$AF$111)*$E$97))</f>
        <v>0</v>
      </c>
      <c r="AC110" s="245">
        <f>IF(SUM($G111:$AF$111)=0,0,(AC111/+SUM($G$111:$AF$111)*$E$97))</f>
        <v>0</v>
      </c>
      <c r="AD110" s="245">
        <f>IF(SUM($G111:$AF$111)=0,0,(AD111/+SUM($G$111:$AF$111)*$E$97))</f>
        <v>0</v>
      </c>
      <c r="AE110" s="245">
        <f>IF(SUM($G111:$AF$111)=0,0,(AE111/+SUM($G$111:$AF$111)*$E$97))</f>
        <v>0</v>
      </c>
      <c r="AF110" s="245">
        <f>IF(SUM($G111:$AF$111)=0,0,(AF111/+SUM($G$111:$AF$111)*$E$97))</f>
        <v>0</v>
      </c>
    </row>
    <row r="111" spans="1:32" s="246" customFormat="1" ht="37.5" x14ac:dyDescent="0.3">
      <c r="A111" s="252" t="s">
        <v>292</v>
      </c>
      <c r="B111" s="244"/>
      <c r="C111" s="244"/>
      <c r="D111" s="244"/>
      <c r="E111" s="244"/>
      <c r="F111" s="244"/>
      <c r="G111" s="166">
        <f>SUM((PERSONNEL_OUTPUTS!P33):(PERSONNEL_OUTPUTS!P42))</f>
        <v>0</v>
      </c>
      <c r="H111" s="166">
        <f>SUM((PERSONNEL_OUTPUTS!T33):(PERSONNEL_OUTPUTS!T42))</f>
        <v>0</v>
      </c>
      <c r="I111" s="166">
        <f>SUM((PERSONNEL_OUTPUTS!X33):(PERSONNEL_OUTPUTS!X42))</f>
        <v>0</v>
      </c>
      <c r="J111" s="166">
        <f>SUM((PERSONNEL_OUTPUTS!AB33):(PERSONNEL_OUTPUTS!AB42))</f>
        <v>0</v>
      </c>
      <c r="K111" s="166">
        <f>SUM((PERSONNEL_OUTPUTS!AF33):(PERSONNEL_OUTPUTS!AF42))</f>
        <v>0</v>
      </c>
      <c r="L111" s="166">
        <f>SUM((PERSONNEL_OUTPUTS!AJ33):(PERSONNEL_OUTPUTS!AJ42))</f>
        <v>0</v>
      </c>
      <c r="M111" s="166">
        <f>SUM((PERSONNEL_OUTPUTS!AN33):(PERSONNEL_OUTPUTS!AN42))</f>
        <v>0</v>
      </c>
      <c r="N111" s="166">
        <f>SUM((PERSONNEL_OUTPUTS!AR33):(PERSONNEL_OUTPUTS!AR42))</f>
        <v>0</v>
      </c>
      <c r="O111" s="166">
        <f>SUM((PERSONNEL_OUTPUTS!AV33):(PERSONNEL_OUTPUTS!AV42))</f>
        <v>0</v>
      </c>
      <c r="P111" s="166">
        <f>SUM((PERSONNEL_OUTPUTS!AZ33):(PERSONNEL_OUTPUTS!AZ42))</f>
        <v>0</v>
      </c>
      <c r="Q111" s="166">
        <f>SUM((PERSONNEL_OUTPUTS!BD33):(PERSONNEL_OUTPUTS!BD42))</f>
        <v>0</v>
      </c>
      <c r="R111" s="166">
        <f>SUM((PERSONNEL_OUTPUTS!BH33):(PERSONNEL_OUTPUTS!BH42))</f>
        <v>0</v>
      </c>
      <c r="S111" s="166">
        <f>SUM((PERSONNEL_OUTPUTS!BL33):(PERSONNEL_OUTPUTS!BL42))</f>
        <v>0</v>
      </c>
      <c r="T111" s="166">
        <f>SUM((PERSONNEL_OUTPUTS!BP33):(PERSONNEL_OUTPUTS!BP42))</f>
        <v>0</v>
      </c>
      <c r="U111" s="166">
        <f>SUM((PERSONNEL_OUTPUTS!BT33):(PERSONNEL_OUTPUTS!BT42))</f>
        <v>0</v>
      </c>
      <c r="V111" s="166">
        <f>SUM((PERSONNEL_OUTPUTS!BX33):(PERSONNEL_OUTPUTS!BX42))</f>
        <v>0</v>
      </c>
      <c r="W111" s="166">
        <f>SUM((PERSONNEL_OUTPUTS!CB33):(PERSONNEL_OUTPUTS!CB42))</f>
        <v>0</v>
      </c>
      <c r="X111" s="166">
        <f>SUM((PERSONNEL_OUTPUTS!CF33):(PERSONNEL_OUTPUTS!CF42))</f>
        <v>0</v>
      </c>
      <c r="Y111" s="166">
        <f>SUM((PERSONNEL_OUTPUTS!CJ33):(PERSONNEL_OUTPUTS!CJ42))</f>
        <v>0</v>
      </c>
      <c r="Z111" s="166">
        <f>SUM((PERSONNEL_OUTPUTS!CN33):(PERSONNEL_OUTPUTS!CN42))</f>
        <v>0</v>
      </c>
      <c r="AA111" s="166">
        <f>SUM((PERSONNEL_OUTPUTS!CR33):(PERSONNEL_OUTPUTS!CR42))</f>
        <v>0</v>
      </c>
      <c r="AB111" s="166">
        <f>SUM((PERSONNEL_OUTPUTS!CV33):(PERSONNEL_OUTPUTS!CV42))</f>
        <v>0</v>
      </c>
      <c r="AC111" s="166">
        <f>SUM((PERSONNEL_OUTPUTS!CZ33):(PERSONNEL_OUTPUTS!CZ42))</f>
        <v>0</v>
      </c>
      <c r="AD111" s="166">
        <f>SUM((PERSONNEL_OUTPUTS!DD33):(PERSONNEL_OUTPUTS!DD42))</f>
        <v>0</v>
      </c>
      <c r="AE111" s="166">
        <f>SUM((PERSONNEL_OUTPUTS!DH33):(PERSONNEL_OUTPUTS!DH42))</f>
        <v>0</v>
      </c>
      <c r="AF111" s="166">
        <f>SUM((PERSONNEL_OUTPUTS!DJ33):(PERSONNEL_OUTPUTS!DJ33))</f>
        <v>0</v>
      </c>
    </row>
    <row r="112" spans="1:32" s="246" customFormat="1" ht="12.75" customHeight="1" x14ac:dyDescent="0.25">
      <c r="A112" s="247"/>
      <c r="B112" s="244"/>
      <c r="C112" s="244"/>
      <c r="D112" s="244"/>
      <c r="E112" s="244"/>
      <c r="F112" s="244"/>
      <c r="G112" s="245"/>
      <c r="H112" s="245"/>
      <c r="I112" s="245"/>
      <c r="J112" s="245"/>
      <c r="K112" s="245"/>
      <c r="L112" s="245"/>
      <c r="M112" s="245"/>
      <c r="N112" s="245"/>
      <c r="O112" s="245"/>
      <c r="P112" s="245"/>
      <c r="Q112" s="245"/>
      <c r="R112" s="245"/>
      <c r="S112" s="245"/>
      <c r="T112" s="245"/>
      <c r="U112" s="245"/>
      <c r="V112" s="245"/>
      <c r="W112" s="245"/>
      <c r="X112" s="245"/>
      <c r="Y112" s="245"/>
      <c r="Z112" s="245"/>
      <c r="AA112" s="245"/>
      <c r="AB112" s="245"/>
      <c r="AC112" s="245"/>
      <c r="AD112" s="245"/>
      <c r="AE112" s="245"/>
      <c r="AF112" s="245"/>
    </row>
    <row r="113" spans="1:48" s="246" customFormat="1" x14ac:dyDescent="0.25">
      <c r="A113" s="243" t="s">
        <v>293</v>
      </c>
      <c r="B113" s="244"/>
      <c r="C113" s="251">
        <f>-(+C97+C107+C104)</f>
        <v>0</v>
      </c>
      <c r="D113" s="244"/>
      <c r="E113" s="244"/>
      <c r="F113" s="244"/>
      <c r="G113" s="245">
        <f t="shared" ref="G113:AF113" si="7">IF((SUM($C$114:$AF$114))*($C$97+$C$107+$C$104)=0,0,(G114/SUM($C$114:$AF$114))*($C$97+$C$107+$C$104))</f>
        <v>0</v>
      </c>
      <c r="H113" s="245">
        <f t="shared" si="7"/>
        <v>0</v>
      </c>
      <c r="I113" s="245">
        <f t="shared" si="7"/>
        <v>0</v>
      </c>
      <c r="J113" s="245">
        <f t="shared" si="7"/>
        <v>0</v>
      </c>
      <c r="K113" s="245">
        <f t="shared" si="7"/>
        <v>0</v>
      </c>
      <c r="L113" s="245">
        <f t="shared" si="7"/>
        <v>0</v>
      </c>
      <c r="M113" s="245">
        <f t="shared" si="7"/>
        <v>0</v>
      </c>
      <c r="N113" s="245">
        <f t="shared" si="7"/>
        <v>0</v>
      </c>
      <c r="O113" s="245">
        <f t="shared" si="7"/>
        <v>0</v>
      </c>
      <c r="P113" s="245">
        <f t="shared" si="7"/>
        <v>0</v>
      </c>
      <c r="Q113" s="245">
        <f t="shared" si="7"/>
        <v>0</v>
      </c>
      <c r="R113" s="245">
        <f t="shared" si="7"/>
        <v>0</v>
      </c>
      <c r="S113" s="245">
        <f t="shared" si="7"/>
        <v>0</v>
      </c>
      <c r="T113" s="245">
        <f t="shared" si="7"/>
        <v>0</v>
      </c>
      <c r="U113" s="245">
        <f t="shared" si="7"/>
        <v>0</v>
      </c>
      <c r="V113" s="245">
        <f t="shared" si="7"/>
        <v>0</v>
      </c>
      <c r="W113" s="245">
        <f t="shared" si="7"/>
        <v>0</v>
      </c>
      <c r="X113" s="245">
        <f t="shared" si="7"/>
        <v>0</v>
      </c>
      <c r="Y113" s="245">
        <f t="shared" si="7"/>
        <v>0</v>
      </c>
      <c r="Z113" s="245">
        <f t="shared" si="7"/>
        <v>0</v>
      </c>
      <c r="AA113" s="245">
        <f t="shared" si="7"/>
        <v>0</v>
      </c>
      <c r="AB113" s="245">
        <f t="shared" si="7"/>
        <v>0</v>
      </c>
      <c r="AC113" s="245">
        <f t="shared" si="7"/>
        <v>0</v>
      </c>
      <c r="AD113" s="245">
        <f t="shared" si="7"/>
        <v>0</v>
      </c>
      <c r="AE113" s="245">
        <f t="shared" si="7"/>
        <v>0</v>
      </c>
      <c r="AF113" s="245">
        <f t="shared" si="7"/>
        <v>0</v>
      </c>
    </row>
    <row r="114" spans="1:48" s="246" customFormat="1" ht="18.75" x14ac:dyDescent="0.3">
      <c r="A114" s="259" t="s">
        <v>294</v>
      </c>
      <c r="B114" s="244"/>
      <c r="C114" s="244"/>
      <c r="D114" s="244"/>
      <c r="E114" s="244"/>
      <c r="F114" s="244"/>
      <c r="G114" s="245">
        <f>G97-G102</f>
        <v>0</v>
      </c>
      <c r="H114" s="245">
        <f t="shared" ref="H114:AF114" si="8">+H97-H102</f>
        <v>0</v>
      </c>
      <c r="I114" s="245">
        <f t="shared" si="8"/>
        <v>0</v>
      </c>
      <c r="J114" s="245">
        <f t="shared" si="8"/>
        <v>0</v>
      </c>
      <c r="K114" s="245">
        <f t="shared" si="8"/>
        <v>0</v>
      </c>
      <c r="L114" s="245">
        <f t="shared" si="8"/>
        <v>0</v>
      </c>
      <c r="M114" s="245">
        <f t="shared" si="8"/>
        <v>0</v>
      </c>
      <c r="N114" s="245">
        <f t="shared" si="8"/>
        <v>0</v>
      </c>
      <c r="O114" s="245">
        <f t="shared" si="8"/>
        <v>0</v>
      </c>
      <c r="P114" s="245">
        <f t="shared" si="8"/>
        <v>0</v>
      </c>
      <c r="Q114" s="245">
        <f t="shared" si="8"/>
        <v>0</v>
      </c>
      <c r="R114" s="245">
        <f t="shared" si="8"/>
        <v>0</v>
      </c>
      <c r="S114" s="245">
        <f t="shared" si="8"/>
        <v>0</v>
      </c>
      <c r="T114" s="245">
        <f t="shared" si="8"/>
        <v>0</v>
      </c>
      <c r="U114" s="245">
        <f t="shared" si="8"/>
        <v>0</v>
      </c>
      <c r="V114" s="245">
        <f t="shared" si="8"/>
        <v>0</v>
      </c>
      <c r="W114" s="245">
        <f t="shared" si="8"/>
        <v>0</v>
      </c>
      <c r="X114" s="245">
        <f t="shared" si="8"/>
        <v>0</v>
      </c>
      <c r="Y114" s="245">
        <f t="shared" si="8"/>
        <v>0</v>
      </c>
      <c r="Z114" s="245">
        <f t="shared" si="8"/>
        <v>0</v>
      </c>
      <c r="AA114" s="245">
        <f t="shared" si="8"/>
        <v>0</v>
      </c>
      <c r="AB114" s="245">
        <f t="shared" si="8"/>
        <v>0</v>
      </c>
      <c r="AC114" s="245">
        <f t="shared" si="8"/>
        <v>0</v>
      </c>
      <c r="AD114" s="245">
        <f t="shared" si="8"/>
        <v>0</v>
      </c>
      <c r="AE114" s="245">
        <f t="shared" si="8"/>
        <v>0</v>
      </c>
      <c r="AF114" s="245">
        <f t="shared" si="8"/>
        <v>0</v>
      </c>
    </row>
    <row r="115" spans="1:48" s="246" customFormat="1" ht="21.75" customHeight="1" x14ac:dyDescent="0.25">
      <c r="A115" s="247"/>
      <c r="B115" s="244"/>
      <c r="C115" s="244"/>
      <c r="D115" s="244"/>
      <c r="E115" s="244"/>
      <c r="F115" s="244"/>
      <c r="G115" s="245"/>
      <c r="H115" s="245"/>
      <c r="I115" s="245"/>
      <c r="J115" s="245"/>
      <c r="K115" s="245"/>
      <c r="L115" s="245"/>
      <c r="M115" s="245"/>
      <c r="N115" s="245"/>
      <c r="O115" s="245"/>
      <c r="P115" s="245"/>
      <c r="Q115" s="245"/>
      <c r="R115" s="245"/>
      <c r="S115" s="245"/>
      <c r="T115" s="245"/>
      <c r="U115" s="245"/>
      <c r="V115" s="245"/>
      <c r="W115" s="245"/>
      <c r="X115" s="245"/>
      <c r="Y115" s="245"/>
      <c r="Z115" s="245"/>
      <c r="AA115" s="245"/>
      <c r="AB115" s="245"/>
      <c r="AC115" s="245"/>
      <c r="AD115" s="245"/>
      <c r="AE115" s="245"/>
      <c r="AF115" s="245"/>
    </row>
    <row r="116" spans="1:48" s="256" customFormat="1" x14ac:dyDescent="0.25">
      <c r="A116" s="243" t="s">
        <v>295</v>
      </c>
      <c r="B116" s="251">
        <f>SUM(C116:AF116)</f>
        <v>0</v>
      </c>
      <c r="C116" s="251"/>
      <c r="D116" s="251">
        <f>+D97+D107+D104</f>
        <v>0</v>
      </c>
      <c r="E116" s="251"/>
      <c r="F116" s="251"/>
      <c r="G116" s="260">
        <f t="shared" ref="G116:AF116" si="9">+G97+G107+G110+G104+G113</f>
        <v>0</v>
      </c>
      <c r="H116" s="260">
        <f t="shared" si="9"/>
        <v>0</v>
      </c>
      <c r="I116" s="260">
        <f t="shared" si="9"/>
        <v>0</v>
      </c>
      <c r="J116" s="260">
        <f t="shared" si="9"/>
        <v>0</v>
      </c>
      <c r="K116" s="260">
        <f t="shared" si="9"/>
        <v>0</v>
      </c>
      <c r="L116" s="260">
        <f t="shared" si="9"/>
        <v>0</v>
      </c>
      <c r="M116" s="260">
        <f t="shared" si="9"/>
        <v>0</v>
      </c>
      <c r="N116" s="260">
        <f t="shared" si="9"/>
        <v>0</v>
      </c>
      <c r="O116" s="260">
        <f t="shared" si="9"/>
        <v>0</v>
      </c>
      <c r="P116" s="260">
        <f t="shared" si="9"/>
        <v>0</v>
      </c>
      <c r="Q116" s="260">
        <f t="shared" si="9"/>
        <v>0</v>
      </c>
      <c r="R116" s="260">
        <f t="shared" si="9"/>
        <v>0</v>
      </c>
      <c r="S116" s="260">
        <f t="shared" si="9"/>
        <v>0</v>
      </c>
      <c r="T116" s="260">
        <f t="shared" si="9"/>
        <v>0</v>
      </c>
      <c r="U116" s="260">
        <f t="shared" si="9"/>
        <v>0</v>
      </c>
      <c r="V116" s="260">
        <f t="shared" si="9"/>
        <v>0</v>
      </c>
      <c r="W116" s="260">
        <f t="shared" si="9"/>
        <v>0</v>
      </c>
      <c r="X116" s="260">
        <f t="shared" si="9"/>
        <v>0</v>
      </c>
      <c r="Y116" s="260">
        <f t="shared" si="9"/>
        <v>0</v>
      </c>
      <c r="Z116" s="260">
        <f t="shared" si="9"/>
        <v>0</v>
      </c>
      <c r="AA116" s="260">
        <f t="shared" si="9"/>
        <v>0</v>
      </c>
      <c r="AB116" s="260">
        <f t="shared" si="9"/>
        <v>0</v>
      </c>
      <c r="AC116" s="260">
        <f t="shared" si="9"/>
        <v>0</v>
      </c>
      <c r="AD116" s="260">
        <f t="shared" si="9"/>
        <v>0</v>
      </c>
      <c r="AE116" s="260">
        <f t="shared" si="9"/>
        <v>0</v>
      </c>
      <c r="AF116" s="260">
        <f t="shared" si="9"/>
        <v>0</v>
      </c>
    </row>
    <row r="117" spans="1:48" ht="18.75" x14ac:dyDescent="0.3">
      <c r="A117" s="261" t="s">
        <v>296</v>
      </c>
      <c r="B117" s="36"/>
      <c r="C117" s="36"/>
      <c r="D117" s="36"/>
      <c r="E117" s="36"/>
      <c r="F117" s="36"/>
      <c r="G117" s="262">
        <f>SUPPORT_INPUTS!H101</f>
        <v>0</v>
      </c>
      <c r="H117" s="262">
        <f>SUPPORT_INPUTS!I101</f>
        <v>0</v>
      </c>
      <c r="I117" s="262">
        <f>SUPPORT_INPUTS!J101</f>
        <v>0</v>
      </c>
      <c r="J117" s="262">
        <f>SUPPORT_INPUTS!K101</f>
        <v>0</v>
      </c>
      <c r="K117" s="262">
        <f>SUPPORT_INPUTS!L101</f>
        <v>0</v>
      </c>
      <c r="L117" s="262">
        <f>SUPPORT_INPUTS!M101</f>
        <v>0</v>
      </c>
      <c r="M117" s="262">
        <f>SUPPORT_INPUTS!N101</f>
        <v>0</v>
      </c>
      <c r="N117" s="262">
        <f>SUPPORT_INPUTS!O101</f>
        <v>0</v>
      </c>
      <c r="O117" s="262">
        <f>SUPPORT_INPUTS!P101</f>
        <v>0</v>
      </c>
      <c r="P117" s="262">
        <f>SUPPORT_INPUTS!Q101</f>
        <v>0</v>
      </c>
      <c r="Q117" s="262">
        <f>SUPPORT_INPUTS!R101</f>
        <v>0</v>
      </c>
      <c r="R117" s="262">
        <f>SUPPORT_INPUTS!S101</f>
        <v>0</v>
      </c>
      <c r="S117" s="262">
        <f>SUPPORT_INPUTS!T101</f>
        <v>0</v>
      </c>
      <c r="T117" s="262">
        <f>SUPPORT_INPUTS!U101</f>
        <v>0</v>
      </c>
      <c r="U117" s="262">
        <f>SUPPORT_INPUTS!V101</f>
        <v>0</v>
      </c>
      <c r="V117" s="262">
        <f>SUPPORT_INPUTS!W101</f>
        <v>0</v>
      </c>
      <c r="W117" s="262">
        <f>SUPPORT_INPUTS!X101</f>
        <v>0</v>
      </c>
      <c r="X117" s="262">
        <f>SUPPORT_INPUTS!Y101</f>
        <v>0</v>
      </c>
      <c r="Y117" s="262">
        <f>SUPPORT_INPUTS!Z101</f>
        <v>0</v>
      </c>
      <c r="Z117" s="262">
        <f>SUPPORT_INPUTS!AA101</f>
        <v>0</v>
      </c>
      <c r="AA117" s="262">
        <f>SUPPORT_INPUTS!AB101</f>
        <v>0</v>
      </c>
      <c r="AB117" s="262">
        <f>SUPPORT_INPUTS!AC101</f>
        <v>0</v>
      </c>
      <c r="AC117" s="262">
        <f>SUPPORT_INPUTS!AD101</f>
        <v>0</v>
      </c>
      <c r="AD117" s="262">
        <f>SUPPORT_INPUTS!AE101</f>
        <v>0</v>
      </c>
      <c r="AE117" s="262">
        <f>SUPPORT_INPUTS!AF101</f>
        <v>0</v>
      </c>
      <c r="AF117" s="262">
        <f>SUPPORT_INPUTS!AG101</f>
        <v>0</v>
      </c>
    </row>
    <row r="118" spans="1:48" s="51" customFormat="1" x14ac:dyDescent="0.25">
      <c r="A118" s="49" t="s">
        <v>297</v>
      </c>
      <c r="B118" s="50"/>
      <c r="C118" s="50"/>
      <c r="D118" s="50"/>
      <c r="E118" s="50"/>
      <c r="F118" s="50"/>
      <c r="G118" s="110">
        <f>ROUND(IF(G117=0,0,+G116/G117), 2)</f>
        <v>0</v>
      </c>
      <c r="H118" s="110">
        <f t="shared" ref="H118:AF118" si="10">ROUND(IF(H117=0,0,+H116/H117), 2)</f>
        <v>0</v>
      </c>
      <c r="I118" s="110">
        <f t="shared" si="10"/>
        <v>0</v>
      </c>
      <c r="J118" s="110">
        <f t="shared" si="10"/>
        <v>0</v>
      </c>
      <c r="K118" s="110">
        <f t="shared" si="10"/>
        <v>0</v>
      </c>
      <c r="L118" s="110">
        <f t="shared" si="10"/>
        <v>0</v>
      </c>
      <c r="M118" s="110">
        <f t="shared" si="10"/>
        <v>0</v>
      </c>
      <c r="N118" s="110">
        <f t="shared" si="10"/>
        <v>0</v>
      </c>
      <c r="O118" s="110">
        <f t="shared" si="10"/>
        <v>0</v>
      </c>
      <c r="P118" s="110">
        <f t="shared" si="10"/>
        <v>0</v>
      </c>
      <c r="Q118" s="110">
        <f t="shared" si="10"/>
        <v>0</v>
      </c>
      <c r="R118" s="110">
        <f t="shared" si="10"/>
        <v>0</v>
      </c>
      <c r="S118" s="110">
        <f t="shared" si="10"/>
        <v>0</v>
      </c>
      <c r="T118" s="110">
        <f t="shared" si="10"/>
        <v>0</v>
      </c>
      <c r="U118" s="110">
        <f t="shared" si="10"/>
        <v>0</v>
      </c>
      <c r="V118" s="110">
        <f t="shared" si="10"/>
        <v>0</v>
      </c>
      <c r="W118" s="110">
        <f t="shared" si="10"/>
        <v>0</v>
      </c>
      <c r="X118" s="110">
        <f t="shared" si="10"/>
        <v>0</v>
      </c>
      <c r="Y118" s="110">
        <f t="shared" si="10"/>
        <v>0</v>
      </c>
      <c r="Z118" s="110">
        <f t="shared" si="10"/>
        <v>0</v>
      </c>
      <c r="AA118" s="110">
        <f t="shared" si="10"/>
        <v>0</v>
      </c>
      <c r="AB118" s="110">
        <f t="shared" si="10"/>
        <v>0</v>
      </c>
      <c r="AC118" s="110">
        <f t="shared" si="10"/>
        <v>0</v>
      </c>
      <c r="AD118" s="110">
        <f t="shared" si="10"/>
        <v>0</v>
      </c>
      <c r="AE118" s="110">
        <f t="shared" si="10"/>
        <v>0</v>
      </c>
      <c r="AF118" s="110">
        <f t="shared" si="10"/>
        <v>0</v>
      </c>
    </row>
    <row r="119" spans="1:48" x14ac:dyDescent="0.25">
      <c r="A119" s="39"/>
      <c r="B119" s="36"/>
      <c r="C119" s="36"/>
      <c r="D119" s="36"/>
      <c r="E119" s="36"/>
      <c r="F119" s="36"/>
      <c r="G119" s="107"/>
      <c r="H119" s="107"/>
      <c r="I119" s="107"/>
      <c r="J119" s="263"/>
      <c r="K119" s="263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</row>
    <row r="120" spans="1:48" s="269" customFormat="1" ht="45" customHeight="1" x14ac:dyDescent="0.25">
      <c r="A120" s="264" t="s">
        <v>155</v>
      </c>
      <c r="B120" s="265"/>
      <c r="C120" s="266"/>
      <c r="D120" s="266"/>
      <c r="E120" s="266"/>
      <c r="F120" s="266"/>
      <c r="G120" s="267"/>
      <c r="H120" s="267"/>
      <c r="I120" s="267"/>
      <c r="J120" s="267"/>
      <c r="K120" s="267"/>
      <c r="L120" s="267"/>
      <c r="M120" s="267"/>
      <c r="N120" s="267"/>
      <c r="O120" s="267"/>
      <c r="P120" s="267"/>
      <c r="Q120" s="267"/>
      <c r="R120" s="267"/>
      <c r="S120" s="267"/>
      <c r="T120" s="267"/>
      <c r="U120" s="267"/>
      <c r="V120" s="267"/>
      <c r="W120" s="267"/>
      <c r="X120" s="267"/>
      <c r="Y120" s="267"/>
      <c r="Z120" s="267"/>
      <c r="AA120" s="267"/>
      <c r="AB120" s="267"/>
      <c r="AC120" s="267"/>
      <c r="AD120" s="267"/>
      <c r="AE120" s="267"/>
      <c r="AF120" s="267"/>
      <c r="AG120" s="268"/>
      <c r="AH120" s="268"/>
      <c r="AI120" s="268"/>
      <c r="AJ120" s="268"/>
      <c r="AK120" s="268"/>
      <c r="AL120" s="268"/>
      <c r="AM120" s="268"/>
      <c r="AN120" s="268"/>
      <c r="AO120" s="268"/>
      <c r="AP120" s="268"/>
      <c r="AQ120" s="268"/>
      <c r="AR120" s="268"/>
      <c r="AS120" s="268"/>
      <c r="AT120" s="268"/>
      <c r="AU120" s="268"/>
      <c r="AV120" s="268"/>
    </row>
    <row r="121" spans="1:48" s="269" customFormat="1" x14ac:dyDescent="0.25">
      <c r="A121" s="270"/>
      <c r="C121" s="271"/>
      <c r="D121" s="271"/>
      <c r="E121" s="271"/>
      <c r="F121" s="271"/>
      <c r="G121" s="272"/>
      <c r="H121" s="272"/>
      <c r="I121" s="272"/>
      <c r="J121" s="272"/>
      <c r="K121" s="272"/>
      <c r="L121" s="272"/>
      <c r="M121" s="272"/>
      <c r="N121" s="272"/>
      <c r="O121" s="272"/>
      <c r="P121" s="272"/>
      <c r="Q121" s="272"/>
      <c r="R121" s="272"/>
      <c r="S121" s="272"/>
      <c r="T121" s="272"/>
      <c r="U121" s="272"/>
      <c r="V121" s="272"/>
      <c r="W121" s="272"/>
      <c r="X121" s="272"/>
      <c r="Y121" s="272"/>
      <c r="Z121" s="272"/>
      <c r="AA121" s="272"/>
      <c r="AB121" s="272"/>
      <c r="AC121" s="272"/>
      <c r="AD121" s="272"/>
      <c r="AE121" s="272"/>
      <c r="AF121" s="272"/>
      <c r="AG121" s="268"/>
      <c r="AH121" s="268"/>
      <c r="AI121" s="268"/>
      <c r="AJ121" s="268"/>
      <c r="AK121" s="268"/>
      <c r="AL121" s="268"/>
      <c r="AM121" s="268"/>
      <c r="AN121" s="268"/>
      <c r="AO121" s="268"/>
      <c r="AP121" s="268"/>
      <c r="AQ121" s="268"/>
      <c r="AR121" s="268"/>
      <c r="AS121" s="268"/>
      <c r="AT121" s="268"/>
      <c r="AU121" s="268"/>
      <c r="AV121" s="268"/>
    </row>
    <row r="122" spans="1:48" s="269" customFormat="1" ht="39.75" customHeight="1" x14ac:dyDescent="0.3">
      <c r="A122" s="273"/>
      <c r="B122" s="271"/>
      <c r="C122" s="271"/>
      <c r="D122" s="271"/>
      <c r="E122" s="271"/>
      <c r="F122" s="271"/>
      <c r="G122" s="272"/>
      <c r="H122" s="272"/>
      <c r="I122" s="272"/>
      <c r="J122" s="272"/>
      <c r="K122" s="272"/>
      <c r="L122" s="272"/>
      <c r="M122" s="272"/>
      <c r="N122" s="272"/>
      <c r="O122" s="272"/>
      <c r="P122" s="272"/>
      <c r="Q122" s="272"/>
      <c r="R122" s="272"/>
      <c r="S122" s="272"/>
      <c r="T122" s="272"/>
      <c r="U122" s="272"/>
      <c r="V122" s="272"/>
      <c r="W122" s="272"/>
      <c r="X122" s="272"/>
      <c r="Y122" s="272"/>
      <c r="Z122" s="272"/>
      <c r="AA122" s="272"/>
      <c r="AB122" s="272"/>
      <c r="AC122" s="272"/>
      <c r="AD122" s="272"/>
      <c r="AE122" s="272"/>
      <c r="AF122" s="272"/>
      <c r="AG122" s="268"/>
      <c r="AH122" s="268"/>
      <c r="AI122" s="268"/>
      <c r="AJ122" s="268"/>
      <c r="AK122" s="268"/>
      <c r="AL122" s="268"/>
      <c r="AM122" s="268"/>
      <c r="AN122" s="268"/>
      <c r="AO122" s="268"/>
      <c r="AP122" s="268"/>
      <c r="AQ122" s="268"/>
      <c r="AR122" s="268"/>
      <c r="AS122" s="268"/>
      <c r="AT122" s="268"/>
      <c r="AU122" s="268"/>
      <c r="AV122" s="268"/>
    </row>
    <row r="123" spans="1:48" s="269" customFormat="1" ht="38.1" customHeight="1" x14ac:dyDescent="0.3">
      <c r="A123" s="274" t="str">
        <f>SUPPORT_INPUTS!A106</f>
        <v>Enter description  (Column A) and then $ value  (Column B)</v>
      </c>
      <c r="B123" s="268">
        <f>SUPPORT_INPUTS!B106</f>
        <v>0</v>
      </c>
      <c r="C123" s="268">
        <f>SUPPORT_INPUTS!D106</f>
        <v>0</v>
      </c>
      <c r="D123" s="268">
        <f>SUPPORT_INPUTS!E106</f>
        <v>0</v>
      </c>
      <c r="E123" s="268">
        <f>SUPPORT_INPUTS!F106</f>
        <v>0</v>
      </c>
      <c r="F123" s="268">
        <f>SUPPORT_INPUTS!G106</f>
        <v>0</v>
      </c>
      <c r="G123" s="275">
        <f>SUPPORT_INPUTS!H106</f>
        <v>0</v>
      </c>
      <c r="H123" s="275">
        <f>SUPPORT_INPUTS!I106</f>
        <v>0</v>
      </c>
      <c r="I123" s="275">
        <f>SUPPORT_INPUTS!J106</f>
        <v>0</v>
      </c>
      <c r="J123" s="275">
        <f>SUPPORT_INPUTS!K106</f>
        <v>0</v>
      </c>
      <c r="K123" s="275">
        <f>SUPPORT_INPUTS!L106</f>
        <v>0</v>
      </c>
      <c r="L123" s="275">
        <f>SUPPORT_INPUTS!M106</f>
        <v>0</v>
      </c>
      <c r="M123" s="275">
        <f>SUPPORT_INPUTS!N106</f>
        <v>0</v>
      </c>
      <c r="N123" s="275">
        <f>SUPPORT_INPUTS!O106</f>
        <v>0</v>
      </c>
      <c r="O123" s="275">
        <f>SUPPORT_INPUTS!P106</f>
        <v>0</v>
      </c>
      <c r="P123" s="275">
        <f>SUPPORT_INPUTS!Q106</f>
        <v>0</v>
      </c>
      <c r="Q123" s="275">
        <f>SUPPORT_INPUTS!R106</f>
        <v>0</v>
      </c>
      <c r="R123" s="275">
        <f>SUPPORT_INPUTS!S106</f>
        <v>0</v>
      </c>
      <c r="S123" s="275">
        <f>SUPPORT_INPUTS!T106</f>
        <v>0</v>
      </c>
      <c r="T123" s="275">
        <f>SUPPORT_INPUTS!U106</f>
        <v>0</v>
      </c>
      <c r="U123" s="275">
        <f>SUPPORT_INPUTS!V106</f>
        <v>0</v>
      </c>
      <c r="V123" s="275">
        <f>SUPPORT_INPUTS!W106</f>
        <v>0</v>
      </c>
      <c r="W123" s="275">
        <f>SUPPORT_INPUTS!X106</f>
        <v>0</v>
      </c>
      <c r="X123" s="275">
        <f>SUPPORT_INPUTS!Y106</f>
        <v>0</v>
      </c>
      <c r="Y123" s="275">
        <f>SUPPORT_INPUTS!Z106</f>
        <v>0</v>
      </c>
      <c r="Z123" s="275">
        <f>SUPPORT_INPUTS!AA106</f>
        <v>0</v>
      </c>
      <c r="AA123" s="275">
        <f>SUPPORT_INPUTS!AB106</f>
        <v>0</v>
      </c>
      <c r="AB123" s="275">
        <f>SUPPORT_INPUTS!AC106</f>
        <v>0</v>
      </c>
      <c r="AC123" s="275">
        <f>SUPPORT_INPUTS!AD106</f>
        <v>0</v>
      </c>
      <c r="AD123" s="275">
        <f>SUPPORT_INPUTS!AE106</f>
        <v>0</v>
      </c>
      <c r="AE123" s="275">
        <f>SUPPORT_INPUTS!AF106</f>
        <v>0</v>
      </c>
      <c r="AF123" s="275">
        <f>SUPPORT_INPUTS!AG106</f>
        <v>0</v>
      </c>
      <c r="AG123" s="268"/>
      <c r="AH123" s="268"/>
      <c r="AI123" s="268"/>
      <c r="AJ123" s="268"/>
      <c r="AK123" s="268"/>
      <c r="AL123" s="268"/>
      <c r="AM123" s="268"/>
      <c r="AN123" s="268"/>
      <c r="AO123" s="268"/>
      <c r="AP123" s="268"/>
      <c r="AQ123" s="268"/>
      <c r="AR123" s="268"/>
      <c r="AS123" s="268"/>
      <c r="AT123" s="268"/>
      <c r="AU123" s="268"/>
      <c r="AV123" s="268"/>
    </row>
    <row r="124" spans="1:48" s="269" customFormat="1" ht="37.5" x14ac:dyDescent="0.3">
      <c r="A124" s="274" t="str">
        <f>SUPPORT_INPUTS!A107</f>
        <v>Enter description  (Column A) and then $ value  (Column B)</v>
      </c>
      <c r="B124" s="268">
        <f>SUPPORT_INPUTS!B107</f>
        <v>0</v>
      </c>
      <c r="C124" s="268">
        <f>SUPPORT_INPUTS!D107</f>
        <v>0</v>
      </c>
      <c r="D124" s="268">
        <f>SUPPORT_INPUTS!E107</f>
        <v>0</v>
      </c>
      <c r="E124" s="268">
        <f>SUPPORT_INPUTS!F107</f>
        <v>0</v>
      </c>
      <c r="F124" s="268">
        <f>SUPPORT_INPUTS!G107</f>
        <v>0</v>
      </c>
      <c r="G124" s="275">
        <f>SUPPORT_INPUTS!H107</f>
        <v>0</v>
      </c>
      <c r="H124" s="275">
        <f>SUPPORT_INPUTS!I107</f>
        <v>0</v>
      </c>
      <c r="I124" s="275">
        <f>SUPPORT_INPUTS!J107</f>
        <v>0</v>
      </c>
      <c r="J124" s="275">
        <f>SUPPORT_INPUTS!K107</f>
        <v>0</v>
      </c>
      <c r="K124" s="275">
        <f>SUPPORT_INPUTS!L107</f>
        <v>0</v>
      </c>
      <c r="L124" s="275">
        <f>SUPPORT_INPUTS!M107</f>
        <v>0</v>
      </c>
      <c r="M124" s="275">
        <f>SUPPORT_INPUTS!N107</f>
        <v>0</v>
      </c>
      <c r="N124" s="275">
        <f>SUPPORT_INPUTS!O107</f>
        <v>0</v>
      </c>
      <c r="O124" s="275">
        <f>SUPPORT_INPUTS!P107</f>
        <v>0</v>
      </c>
      <c r="P124" s="275">
        <f>SUPPORT_INPUTS!Q107</f>
        <v>0</v>
      </c>
      <c r="Q124" s="275">
        <f>SUPPORT_INPUTS!R107</f>
        <v>0</v>
      </c>
      <c r="R124" s="275">
        <f>SUPPORT_INPUTS!S107</f>
        <v>0</v>
      </c>
      <c r="S124" s="275">
        <f>SUPPORT_INPUTS!T107</f>
        <v>0</v>
      </c>
      <c r="T124" s="275">
        <f>SUPPORT_INPUTS!U107</f>
        <v>0</v>
      </c>
      <c r="U124" s="275">
        <f>SUPPORT_INPUTS!V107</f>
        <v>0</v>
      </c>
      <c r="V124" s="275">
        <f>SUPPORT_INPUTS!W107</f>
        <v>0</v>
      </c>
      <c r="W124" s="275">
        <f>SUPPORT_INPUTS!X107</f>
        <v>0</v>
      </c>
      <c r="X124" s="275">
        <f>SUPPORT_INPUTS!Y107</f>
        <v>0</v>
      </c>
      <c r="Y124" s="275">
        <f>SUPPORT_INPUTS!Z107</f>
        <v>0</v>
      </c>
      <c r="Z124" s="275">
        <f>SUPPORT_INPUTS!AA107</f>
        <v>0</v>
      </c>
      <c r="AA124" s="275">
        <f>SUPPORT_INPUTS!AB107</f>
        <v>0</v>
      </c>
      <c r="AB124" s="275">
        <f>SUPPORT_INPUTS!AC107</f>
        <v>0</v>
      </c>
      <c r="AC124" s="275">
        <f>SUPPORT_INPUTS!AD107</f>
        <v>0</v>
      </c>
      <c r="AD124" s="275">
        <f>SUPPORT_INPUTS!AE107</f>
        <v>0</v>
      </c>
      <c r="AE124" s="275">
        <f>SUPPORT_INPUTS!AF107</f>
        <v>0</v>
      </c>
      <c r="AF124" s="275">
        <f>SUPPORT_INPUTS!AG107</f>
        <v>0</v>
      </c>
      <c r="AG124" s="268"/>
      <c r="AH124" s="268"/>
      <c r="AI124" s="268"/>
      <c r="AJ124" s="268"/>
      <c r="AK124" s="268"/>
      <c r="AL124" s="268"/>
      <c r="AM124" s="268"/>
      <c r="AN124" s="268"/>
      <c r="AO124" s="268"/>
      <c r="AP124" s="268"/>
      <c r="AQ124" s="268"/>
      <c r="AR124" s="268"/>
      <c r="AS124" s="268"/>
      <c r="AT124" s="268"/>
      <c r="AU124" s="268"/>
      <c r="AV124" s="268"/>
    </row>
    <row r="125" spans="1:48" s="269" customFormat="1" ht="37.5" x14ac:dyDescent="0.3">
      <c r="A125" s="274" t="str">
        <f>SUPPORT_INPUTS!A108</f>
        <v>Enter description  (Column A) and then $ value  (Column B)</v>
      </c>
      <c r="B125" s="268">
        <f>SUPPORT_INPUTS!B108</f>
        <v>0</v>
      </c>
      <c r="C125" s="268">
        <f>SUPPORT_INPUTS!D108</f>
        <v>0</v>
      </c>
      <c r="D125" s="268">
        <f>SUPPORT_INPUTS!E108</f>
        <v>0</v>
      </c>
      <c r="E125" s="268">
        <f>SUPPORT_INPUTS!F108</f>
        <v>0</v>
      </c>
      <c r="F125" s="268">
        <f>SUPPORT_INPUTS!G108</f>
        <v>0</v>
      </c>
      <c r="G125" s="275">
        <f>SUPPORT_INPUTS!H108</f>
        <v>0</v>
      </c>
      <c r="H125" s="275">
        <f>SUPPORT_INPUTS!I108</f>
        <v>0</v>
      </c>
      <c r="I125" s="275">
        <f>SUPPORT_INPUTS!J108</f>
        <v>0</v>
      </c>
      <c r="J125" s="275">
        <f>SUPPORT_INPUTS!K108</f>
        <v>0</v>
      </c>
      <c r="K125" s="275">
        <f>SUPPORT_INPUTS!L108</f>
        <v>0</v>
      </c>
      <c r="L125" s="275">
        <f>SUPPORT_INPUTS!M108</f>
        <v>0</v>
      </c>
      <c r="M125" s="275">
        <f>SUPPORT_INPUTS!N108</f>
        <v>0</v>
      </c>
      <c r="N125" s="275">
        <f>SUPPORT_INPUTS!O108</f>
        <v>0</v>
      </c>
      <c r="O125" s="275">
        <f>SUPPORT_INPUTS!P108</f>
        <v>0</v>
      </c>
      <c r="P125" s="275">
        <f>SUPPORT_INPUTS!Q108</f>
        <v>0</v>
      </c>
      <c r="Q125" s="275">
        <f>SUPPORT_INPUTS!R108</f>
        <v>0</v>
      </c>
      <c r="R125" s="275">
        <f>SUPPORT_INPUTS!S108</f>
        <v>0</v>
      </c>
      <c r="S125" s="275">
        <f>SUPPORT_INPUTS!T108</f>
        <v>0</v>
      </c>
      <c r="T125" s="275">
        <f>SUPPORT_INPUTS!U108</f>
        <v>0</v>
      </c>
      <c r="U125" s="275">
        <f>SUPPORT_INPUTS!V108</f>
        <v>0</v>
      </c>
      <c r="V125" s="275">
        <f>SUPPORT_INPUTS!W108</f>
        <v>0</v>
      </c>
      <c r="W125" s="275">
        <f>SUPPORT_INPUTS!X108</f>
        <v>0</v>
      </c>
      <c r="X125" s="275">
        <f>SUPPORT_INPUTS!Y108</f>
        <v>0</v>
      </c>
      <c r="Y125" s="275">
        <f>SUPPORT_INPUTS!Z108</f>
        <v>0</v>
      </c>
      <c r="Z125" s="275">
        <f>SUPPORT_INPUTS!AA108</f>
        <v>0</v>
      </c>
      <c r="AA125" s="275">
        <f>SUPPORT_INPUTS!AB108</f>
        <v>0</v>
      </c>
      <c r="AB125" s="275">
        <f>SUPPORT_INPUTS!AC108</f>
        <v>0</v>
      </c>
      <c r="AC125" s="275">
        <f>SUPPORT_INPUTS!AD108</f>
        <v>0</v>
      </c>
      <c r="AD125" s="275">
        <f>SUPPORT_INPUTS!AE108</f>
        <v>0</v>
      </c>
      <c r="AE125" s="275">
        <f>SUPPORT_INPUTS!AF108</f>
        <v>0</v>
      </c>
      <c r="AF125" s="275">
        <f>SUPPORT_INPUTS!AG108</f>
        <v>0</v>
      </c>
      <c r="AG125" s="268"/>
      <c r="AH125" s="268"/>
      <c r="AI125" s="268"/>
      <c r="AJ125" s="268"/>
      <c r="AK125" s="268"/>
      <c r="AL125" s="268"/>
      <c r="AM125" s="268"/>
      <c r="AN125" s="268"/>
      <c r="AO125" s="268"/>
      <c r="AP125" s="268"/>
      <c r="AQ125" s="268"/>
      <c r="AR125" s="268"/>
      <c r="AS125" s="268"/>
      <c r="AT125" s="268"/>
      <c r="AU125" s="268"/>
      <c r="AV125" s="268"/>
    </row>
    <row r="126" spans="1:48" s="269" customFormat="1" ht="37.5" x14ac:dyDescent="0.3">
      <c r="A126" s="274" t="str">
        <f>SUPPORT_INPUTS!A109</f>
        <v>Enter description  (Column A) and then $ value  (Column B)</v>
      </c>
      <c r="B126" s="268">
        <f>SUPPORT_INPUTS!B109</f>
        <v>0</v>
      </c>
      <c r="C126" s="268">
        <f>SUPPORT_INPUTS!D109</f>
        <v>0</v>
      </c>
      <c r="D126" s="268">
        <f>SUPPORT_INPUTS!E109</f>
        <v>0</v>
      </c>
      <c r="E126" s="268">
        <f>SUPPORT_INPUTS!F109</f>
        <v>0</v>
      </c>
      <c r="F126" s="268">
        <f>SUPPORT_INPUTS!G109</f>
        <v>0</v>
      </c>
      <c r="G126" s="275">
        <f>SUPPORT_INPUTS!H109</f>
        <v>0</v>
      </c>
      <c r="H126" s="275">
        <f>SUPPORT_INPUTS!I109</f>
        <v>0</v>
      </c>
      <c r="I126" s="275">
        <f>SUPPORT_INPUTS!J109</f>
        <v>0</v>
      </c>
      <c r="J126" s="275">
        <f>SUPPORT_INPUTS!K109</f>
        <v>0</v>
      </c>
      <c r="K126" s="275">
        <f>SUPPORT_INPUTS!L109</f>
        <v>0</v>
      </c>
      <c r="L126" s="275">
        <f>SUPPORT_INPUTS!M109</f>
        <v>0</v>
      </c>
      <c r="M126" s="275">
        <f>SUPPORT_INPUTS!N109</f>
        <v>0</v>
      </c>
      <c r="N126" s="275">
        <f>SUPPORT_INPUTS!O109</f>
        <v>0</v>
      </c>
      <c r="O126" s="275">
        <f>SUPPORT_INPUTS!P109</f>
        <v>0</v>
      </c>
      <c r="P126" s="275">
        <f>SUPPORT_INPUTS!Q109</f>
        <v>0</v>
      </c>
      <c r="Q126" s="275">
        <f>SUPPORT_INPUTS!R109</f>
        <v>0</v>
      </c>
      <c r="R126" s="275">
        <f>SUPPORT_INPUTS!S109</f>
        <v>0</v>
      </c>
      <c r="S126" s="275">
        <f>SUPPORT_INPUTS!T109</f>
        <v>0</v>
      </c>
      <c r="T126" s="275">
        <f>SUPPORT_INPUTS!U109</f>
        <v>0</v>
      </c>
      <c r="U126" s="275">
        <f>SUPPORT_INPUTS!V109</f>
        <v>0</v>
      </c>
      <c r="V126" s="275">
        <f>SUPPORT_INPUTS!W109</f>
        <v>0</v>
      </c>
      <c r="W126" s="275">
        <f>SUPPORT_INPUTS!X109</f>
        <v>0</v>
      </c>
      <c r="X126" s="275">
        <f>SUPPORT_INPUTS!Y109</f>
        <v>0</v>
      </c>
      <c r="Y126" s="275">
        <f>SUPPORT_INPUTS!Z109</f>
        <v>0</v>
      </c>
      <c r="Z126" s="275">
        <f>SUPPORT_INPUTS!AA109</f>
        <v>0</v>
      </c>
      <c r="AA126" s="275">
        <f>SUPPORT_INPUTS!AB109</f>
        <v>0</v>
      </c>
      <c r="AB126" s="275">
        <f>SUPPORT_INPUTS!AC109</f>
        <v>0</v>
      </c>
      <c r="AC126" s="275">
        <f>SUPPORT_INPUTS!AD109</f>
        <v>0</v>
      </c>
      <c r="AD126" s="275">
        <f>SUPPORT_INPUTS!AE109</f>
        <v>0</v>
      </c>
      <c r="AE126" s="275">
        <f>SUPPORT_INPUTS!AF109</f>
        <v>0</v>
      </c>
      <c r="AF126" s="275">
        <f>SUPPORT_INPUTS!AG109</f>
        <v>0</v>
      </c>
      <c r="AG126" s="268"/>
      <c r="AH126" s="268"/>
      <c r="AI126" s="268"/>
      <c r="AJ126" s="268"/>
      <c r="AK126" s="268"/>
      <c r="AL126" s="268"/>
      <c r="AM126" s="268"/>
      <c r="AN126" s="268"/>
      <c r="AO126" s="268"/>
      <c r="AP126" s="268"/>
      <c r="AQ126" s="268"/>
      <c r="AR126" s="268"/>
      <c r="AS126" s="268"/>
      <c r="AT126" s="268"/>
      <c r="AU126" s="268"/>
      <c r="AV126" s="268"/>
    </row>
    <row r="127" spans="1:48" s="269" customFormat="1" ht="37.5" x14ac:dyDescent="0.3">
      <c r="A127" s="274" t="str">
        <f>SUPPORT_INPUTS!A110</f>
        <v>Enter description  (Column A) and then $ value  (Column B)</v>
      </c>
      <c r="B127" s="268">
        <f>SUPPORT_INPUTS!B110</f>
        <v>0</v>
      </c>
      <c r="C127" s="268">
        <f>SUPPORT_INPUTS!D110</f>
        <v>0</v>
      </c>
      <c r="D127" s="268">
        <f>SUPPORT_INPUTS!E110</f>
        <v>0</v>
      </c>
      <c r="E127" s="268">
        <f>SUPPORT_INPUTS!F110</f>
        <v>0</v>
      </c>
      <c r="F127" s="268">
        <f>SUPPORT_INPUTS!G110</f>
        <v>0</v>
      </c>
      <c r="G127" s="275">
        <f>SUPPORT_INPUTS!H110</f>
        <v>0</v>
      </c>
      <c r="H127" s="275">
        <f>SUPPORT_INPUTS!I110</f>
        <v>0</v>
      </c>
      <c r="I127" s="275">
        <f>SUPPORT_INPUTS!J110</f>
        <v>0</v>
      </c>
      <c r="J127" s="275">
        <f>SUPPORT_INPUTS!K110</f>
        <v>0</v>
      </c>
      <c r="K127" s="275">
        <f>SUPPORT_INPUTS!L110</f>
        <v>0</v>
      </c>
      <c r="L127" s="275">
        <f>SUPPORT_INPUTS!M110</f>
        <v>0</v>
      </c>
      <c r="M127" s="275">
        <f>SUPPORT_INPUTS!N110</f>
        <v>0</v>
      </c>
      <c r="N127" s="275">
        <f>SUPPORT_INPUTS!O110</f>
        <v>0</v>
      </c>
      <c r="O127" s="275">
        <f>SUPPORT_INPUTS!P110</f>
        <v>0</v>
      </c>
      <c r="P127" s="275">
        <f>SUPPORT_INPUTS!Q110</f>
        <v>0</v>
      </c>
      <c r="Q127" s="275">
        <f>SUPPORT_INPUTS!R110</f>
        <v>0</v>
      </c>
      <c r="R127" s="275">
        <f>SUPPORT_INPUTS!S110</f>
        <v>0</v>
      </c>
      <c r="S127" s="275">
        <f>SUPPORT_INPUTS!T110</f>
        <v>0</v>
      </c>
      <c r="T127" s="275">
        <f>SUPPORT_INPUTS!U110</f>
        <v>0</v>
      </c>
      <c r="U127" s="275">
        <f>SUPPORT_INPUTS!V110</f>
        <v>0</v>
      </c>
      <c r="V127" s="275">
        <f>SUPPORT_INPUTS!W110</f>
        <v>0</v>
      </c>
      <c r="W127" s="275">
        <f>SUPPORT_INPUTS!X110</f>
        <v>0</v>
      </c>
      <c r="X127" s="275">
        <f>SUPPORT_INPUTS!Y110</f>
        <v>0</v>
      </c>
      <c r="Y127" s="275">
        <f>SUPPORT_INPUTS!Z110</f>
        <v>0</v>
      </c>
      <c r="Z127" s="275">
        <f>SUPPORT_INPUTS!AA110</f>
        <v>0</v>
      </c>
      <c r="AA127" s="275">
        <f>SUPPORT_INPUTS!AB110</f>
        <v>0</v>
      </c>
      <c r="AB127" s="275">
        <f>SUPPORT_INPUTS!AC110</f>
        <v>0</v>
      </c>
      <c r="AC127" s="275">
        <f>SUPPORT_INPUTS!AD110</f>
        <v>0</v>
      </c>
      <c r="AD127" s="275">
        <f>SUPPORT_INPUTS!AE110</f>
        <v>0</v>
      </c>
      <c r="AE127" s="275">
        <f>SUPPORT_INPUTS!AF110</f>
        <v>0</v>
      </c>
      <c r="AF127" s="275">
        <f>SUPPORT_INPUTS!AG110</f>
        <v>0</v>
      </c>
      <c r="AG127" s="268"/>
      <c r="AH127" s="268"/>
      <c r="AI127" s="268"/>
      <c r="AJ127" s="268"/>
      <c r="AK127" s="268"/>
      <c r="AL127" s="268"/>
      <c r="AM127" s="268"/>
      <c r="AN127" s="268"/>
      <c r="AO127" s="268"/>
      <c r="AP127" s="268"/>
      <c r="AQ127" s="268"/>
      <c r="AR127" s="268"/>
      <c r="AS127" s="268"/>
      <c r="AT127" s="268"/>
      <c r="AU127" s="268"/>
      <c r="AV127" s="268"/>
    </row>
    <row r="128" spans="1:48" s="269" customFormat="1" ht="37.5" x14ac:dyDescent="0.3">
      <c r="A128" s="274" t="str">
        <f>SUPPORT_INPUTS!A111</f>
        <v>Enter description  (Column A) and then $ value  (Column B)</v>
      </c>
      <c r="B128" s="268">
        <f>SUPPORT_INPUTS!B111</f>
        <v>0</v>
      </c>
      <c r="C128" s="268">
        <f>SUPPORT_INPUTS!D111</f>
        <v>0</v>
      </c>
      <c r="D128" s="268">
        <f>SUPPORT_INPUTS!E111</f>
        <v>0</v>
      </c>
      <c r="E128" s="268">
        <f>SUPPORT_INPUTS!F111</f>
        <v>0</v>
      </c>
      <c r="F128" s="268">
        <f>SUPPORT_INPUTS!G111</f>
        <v>0</v>
      </c>
      <c r="G128" s="275">
        <f>SUPPORT_INPUTS!H111</f>
        <v>0</v>
      </c>
      <c r="H128" s="275">
        <f>SUPPORT_INPUTS!I111</f>
        <v>0</v>
      </c>
      <c r="I128" s="275">
        <f>SUPPORT_INPUTS!J111</f>
        <v>0</v>
      </c>
      <c r="J128" s="275">
        <f>SUPPORT_INPUTS!K111</f>
        <v>0</v>
      </c>
      <c r="K128" s="275">
        <f>SUPPORT_INPUTS!L111</f>
        <v>0</v>
      </c>
      <c r="L128" s="275">
        <f>SUPPORT_INPUTS!M111</f>
        <v>0</v>
      </c>
      <c r="M128" s="275">
        <f>SUPPORT_INPUTS!N111</f>
        <v>0</v>
      </c>
      <c r="N128" s="275">
        <f>SUPPORT_INPUTS!O111</f>
        <v>0</v>
      </c>
      <c r="O128" s="275">
        <f>SUPPORT_INPUTS!P111</f>
        <v>0</v>
      </c>
      <c r="P128" s="275">
        <f>SUPPORT_INPUTS!Q111</f>
        <v>0</v>
      </c>
      <c r="Q128" s="275">
        <f>SUPPORT_INPUTS!R111</f>
        <v>0</v>
      </c>
      <c r="R128" s="275">
        <f>SUPPORT_INPUTS!S111</f>
        <v>0</v>
      </c>
      <c r="S128" s="275">
        <f>SUPPORT_INPUTS!T111</f>
        <v>0</v>
      </c>
      <c r="T128" s="275">
        <f>SUPPORT_INPUTS!U111</f>
        <v>0</v>
      </c>
      <c r="U128" s="275">
        <f>SUPPORT_INPUTS!V111</f>
        <v>0</v>
      </c>
      <c r="V128" s="275">
        <f>SUPPORT_INPUTS!W111</f>
        <v>0</v>
      </c>
      <c r="W128" s="275">
        <f>SUPPORT_INPUTS!X111</f>
        <v>0</v>
      </c>
      <c r="X128" s="275">
        <f>SUPPORT_INPUTS!Y111</f>
        <v>0</v>
      </c>
      <c r="Y128" s="275">
        <f>SUPPORT_INPUTS!Z111</f>
        <v>0</v>
      </c>
      <c r="Z128" s="275">
        <f>SUPPORT_INPUTS!AA111</f>
        <v>0</v>
      </c>
      <c r="AA128" s="275">
        <f>SUPPORT_INPUTS!AB111</f>
        <v>0</v>
      </c>
      <c r="AB128" s="275">
        <f>SUPPORT_INPUTS!AC111</f>
        <v>0</v>
      </c>
      <c r="AC128" s="275">
        <f>SUPPORT_INPUTS!AD111</f>
        <v>0</v>
      </c>
      <c r="AD128" s="275">
        <f>SUPPORT_INPUTS!AE111</f>
        <v>0</v>
      </c>
      <c r="AE128" s="275">
        <f>SUPPORT_INPUTS!AF111</f>
        <v>0</v>
      </c>
      <c r="AF128" s="275">
        <f>SUPPORT_INPUTS!AG111</f>
        <v>0</v>
      </c>
      <c r="AG128" s="268"/>
      <c r="AH128" s="268"/>
      <c r="AI128" s="268"/>
      <c r="AJ128" s="268"/>
      <c r="AK128" s="268"/>
      <c r="AL128" s="268"/>
      <c r="AM128" s="268"/>
      <c r="AN128" s="268"/>
      <c r="AO128" s="268"/>
      <c r="AP128" s="268"/>
      <c r="AQ128" s="268"/>
      <c r="AR128" s="268"/>
      <c r="AS128" s="268"/>
      <c r="AT128" s="268"/>
      <c r="AU128" s="268"/>
      <c r="AV128" s="268"/>
    </row>
    <row r="129" spans="1:48" s="269" customFormat="1" ht="37.5" x14ac:dyDescent="0.3">
      <c r="A129" s="274" t="str">
        <f>SUPPORT_INPUTS!A112</f>
        <v>Enter description  (Column A) and then $ value  (Column B)</v>
      </c>
      <c r="B129" s="268">
        <f>SUPPORT_INPUTS!B112</f>
        <v>0</v>
      </c>
      <c r="C129" s="268">
        <f>SUPPORT_INPUTS!D112</f>
        <v>0</v>
      </c>
      <c r="D129" s="268">
        <f>SUPPORT_INPUTS!E112</f>
        <v>0</v>
      </c>
      <c r="E129" s="268">
        <f>SUPPORT_INPUTS!F112</f>
        <v>0</v>
      </c>
      <c r="F129" s="268">
        <f>SUPPORT_INPUTS!G112</f>
        <v>0</v>
      </c>
      <c r="G129" s="275">
        <f>SUPPORT_INPUTS!H112</f>
        <v>0</v>
      </c>
      <c r="H129" s="275">
        <f>SUPPORT_INPUTS!I112</f>
        <v>0</v>
      </c>
      <c r="I129" s="275">
        <f>SUPPORT_INPUTS!J112</f>
        <v>0</v>
      </c>
      <c r="J129" s="275">
        <f>SUPPORT_INPUTS!K112</f>
        <v>0</v>
      </c>
      <c r="K129" s="275">
        <f>SUPPORT_INPUTS!L112</f>
        <v>0</v>
      </c>
      <c r="L129" s="275">
        <f>SUPPORT_INPUTS!M112</f>
        <v>0</v>
      </c>
      <c r="M129" s="275">
        <f>SUPPORT_INPUTS!N112</f>
        <v>0</v>
      </c>
      <c r="N129" s="275">
        <f>SUPPORT_INPUTS!O112</f>
        <v>0</v>
      </c>
      <c r="O129" s="275">
        <f>SUPPORT_INPUTS!P112</f>
        <v>0</v>
      </c>
      <c r="P129" s="275">
        <f>SUPPORT_INPUTS!Q112</f>
        <v>0</v>
      </c>
      <c r="Q129" s="275">
        <f>SUPPORT_INPUTS!R112</f>
        <v>0</v>
      </c>
      <c r="R129" s="275">
        <f>SUPPORT_INPUTS!S112</f>
        <v>0</v>
      </c>
      <c r="S129" s="275">
        <f>SUPPORT_INPUTS!T112</f>
        <v>0</v>
      </c>
      <c r="T129" s="275">
        <f>SUPPORT_INPUTS!U112</f>
        <v>0</v>
      </c>
      <c r="U129" s="275">
        <f>SUPPORT_INPUTS!V112</f>
        <v>0</v>
      </c>
      <c r="V129" s="275">
        <f>SUPPORT_INPUTS!W112</f>
        <v>0</v>
      </c>
      <c r="W129" s="275">
        <f>SUPPORT_INPUTS!X112</f>
        <v>0</v>
      </c>
      <c r="X129" s="275">
        <f>SUPPORT_INPUTS!Y112</f>
        <v>0</v>
      </c>
      <c r="Y129" s="275">
        <f>SUPPORT_INPUTS!Z112</f>
        <v>0</v>
      </c>
      <c r="Z129" s="275">
        <f>SUPPORT_INPUTS!AA112</f>
        <v>0</v>
      </c>
      <c r="AA129" s="275">
        <f>SUPPORT_INPUTS!AB112</f>
        <v>0</v>
      </c>
      <c r="AB129" s="275">
        <f>SUPPORT_INPUTS!AC112</f>
        <v>0</v>
      </c>
      <c r="AC129" s="275">
        <f>SUPPORT_INPUTS!AD112</f>
        <v>0</v>
      </c>
      <c r="AD129" s="275">
        <f>SUPPORT_INPUTS!AE112</f>
        <v>0</v>
      </c>
      <c r="AE129" s="275">
        <f>SUPPORT_INPUTS!AF112</f>
        <v>0</v>
      </c>
      <c r="AF129" s="275">
        <f>SUPPORT_INPUTS!AG112</f>
        <v>0</v>
      </c>
      <c r="AG129" s="268"/>
      <c r="AH129" s="268"/>
      <c r="AI129" s="268"/>
      <c r="AJ129" s="268"/>
      <c r="AK129" s="268"/>
      <c r="AL129" s="268"/>
      <c r="AM129" s="268"/>
      <c r="AN129" s="268"/>
      <c r="AO129" s="268"/>
      <c r="AP129" s="268"/>
      <c r="AQ129" s="268"/>
      <c r="AR129" s="268"/>
      <c r="AS129" s="268"/>
      <c r="AT129" s="268"/>
      <c r="AU129" s="268"/>
      <c r="AV129" s="268"/>
    </row>
    <row r="130" spans="1:48" s="269" customFormat="1" ht="37.5" x14ac:dyDescent="0.3">
      <c r="A130" s="274" t="str">
        <f>SUPPORT_INPUTS!A113</f>
        <v>Enter description  (Column A) and then $ value  (Column B)</v>
      </c>
      <c r="B130" s="268">
        <f>SUPPORT_INPUTS!B113</f>
        <v>0</v>
      </c>
      <c r="C130" s="268">
        <f>SUPPORT_INPUTS!D113</f>
        <v>0</v>
      </c>
      <c r="D130" s="268">
        <f>SUPPORT_INPUTS!E113</f>
        <v>0</v>
      </c>
      <c r="E130" s="268">
        <f>SUPPORT_INPUTS!F113</f>
        <v>0</v>
      </c>
      <c r="F130" s="268">
        <f>SUPPORT_INPUTS!G113</f>
        <v>0</v>
      </c>
      <c r="G130" s="275">
        <f>SUPPORT_INPUTS!H113</f>
        <v>0</v>
      </c>
      <c r="H130" s="275">
        <f>SUPPORT_INPUTS!I113</f>
        <v>0</v>
      </c>
      <c r="I130" s="275">
        <f>SUPPORT_INPUTS!J113</f>
        <v>0</v>
      </c>
      <c r="J130" s="275">
        <f>SUPPORT_INPUTS!K113</f>
        <v>0</v>
      </c>
      <c r="K130" s="275">
        <f>SUPPORT_INPUTS!L113</f>
        <v>0</v>
      </c>
      <c r="L130" s="275">
        <f>SUPPORT_INPUTS!M113</f>
        <v>0</v>
      </c>
      <c r="M130" s="275">
        <f>SUPPORT_INPUTS!N113</f>
        <v>0</v>
      </c>
      <c r="N130" s="275">
        <f>SUPPORT_INPUTS!O113</f>
        <v>0</v>
      </c>
      <c r="O130" s="275">
        <f>SUPPORT_INPUTS!P113</f>
        <v>0</v>
      </c>
      <c r="P130" s="275">
        <f>SUPPORT_INPUTS!Q113</f>
        <v>0</v>
      </c>
      <c r="Q130" s="275">
        <f>SUPPORT_INPUTS!R113</f>
        <v>0</v>
      </c>
      <c r="R130" s="275">
        <f>SUPPORT_INPUTS!S113</f>
        <v>0</v>
      </c>
      <c r="S130" s="275">
        <f>SUPPORT_INPUTS!T113</f>
        <v>0</v>
      </c>
      <c r="T130" s="275">
        <f>SUPPORT_INPUTS!U113</f>
        <v>0</v>
      </c>
      <c r="U130" s="275">
        <f>SUPPORT_INPUTS!V113</f>
        <v>0</v>
      </c>
      <c r="V130" s="275">
        <f>SUPPORT_INPUTS!W113</f>
        <v>0</v>
      </c>
      <c r="W130" s="275">
        <f>SUPPORT_INPUTS!X113</f>
        <v>0</v>
      </c>
      <c r="X130" s="275">
        <f>SUPPORT_INPUTS!Y113</f>
        <v>0</v>
      </c>
      <c r="Y130" s="275">
        <f>SUPPORT_INPUTS!Z113</f>
        <v>0</v>
      </c>
      <c r="Z130" s="275">
        <f>SUPPORT_INPUTS!AA113</f>
        <v>0</v>
      </c>
      <c r="AA130" s="275">
        <f>SUPPORT_INPUTS!AB113</f>
        <v>0</v>
      </c>
      <c r="AB130" s="275">
        <f>SUPPORT_INPUTS!AC113</f>
        <v>0</v>
      </c>
      <c r="AC130" s="275">
        <f>SUPPORT_INPUTS!AD113</f>
        <v>0</v>
      </c>
      <c r="AD130" s="275">
        <f>SUPPORT_INPUTS!AE113</f>
        <v>0</v>
      </c>
      <c r="AE130" s="275">
        <f>SUPPORT_INPUTS!AF113</f>
        <v>0</v>
      </c>
      <c r="AF130" s="275">
        <f>SUPPORT_INPUTS!AG113</f>
        <v>0</v>
      </c>
      <c r="AG130" s="268"/>
      <c r="AH130" s="268"/>
      <c r="AI130" s="268"/>
      <c r="AJ130" s="268"/>
      <c r="AK130" s="268"/>
      <c r="AL130" s="268"/>
      <c r="AM130" s="268"/>
      <c r="AN130" s="268"/>
      <c r="AO130" s="268"/>
      <c r="AP130" s="268"/>
      <c r="AQ130" s="268"/>
      <c r="AR130" s="268"/>
      <c r="AS130" s="268"/>
      <c r="AT130" s="268"/>
      <c r="AU130" s="268"/>
      <c r="AV130" s="268"/>
    </row>
    <row r="131" spans="1:48" s="269" customFormat="1" ht="30.75" customHeight="1" x14ac:dyDescent="0.3">
      <c r="A131" s="274" t="str">
        <f>SUPPORT_INPUTS!A114</f>
        <v>Enter description  (Column A) and then $ value  (Column B)</v>
      </c>
      <c r="B131" s="268">
        <f>SUPPORT_INPUTS!B114</f>
        <v>0</v>
      </c>
      <c r="C131" s="268">
        <f>SUPPORT_INPUTS!D114</f>
        <v>0</v>
      </c>
      <c r="D131" s="268">
        <f>SUPPORT_INPUTS!E114</f>
        <v>0</v>
      </c>
      <c r="E131" s="268">
        <f>SUPPORT_INPUTS!F114</f>
        <v>0</v>
      </c>
      <c r="F131" s="268">
        <f>SUPPORT_INPUTS!G114</f>
        <v>0</v>
      </c>
      <c r="G131" s="275">
        <f>SUPPORT_INPUTS!H114</f>
        <v>0</v>
      </c>
      <c r="H131" s="275">
        <f>SUPPORT_INPUTS!I114</f>
        <v>0</v>
      </c>
      <c r="I131" s="275">
        <f>SUPPORT_INPUTS!J114</f>
        <v>0</v>
      </c>
      <c r="J131" s="275">
        <f>SUPPORT_INPUTS!K114</f>
        <v>0</v>
      </c>
      <c r="K131" s="275">
        <f>SUPPORT_INPUTS!L114</f>
        <v>0</v>
      </c>
      <c r="L131" s="275">
        <f>SUPPORT_INPUTS!M114</f>
        <v>0</v>
      </c>
      <c r="M131" s="275">
        <f>SUPPORT_INPUTS!N114</f>
        <v>0</v>
      </c>
      <c r="N131" s="275">
        <f>SUPPORT_INPUTS!O114</f>
        <v>0</v>
      </c>
      <c r="O131" s="275">
        <f>SUPPORT_INPUTS!P114</f>
        <v>0</v>
      </c>
      <c r="P131" s="275">
        <f>SUPPORT_INPUTS!Q114</f>
        <v>0</v>
      </c>
      <c r="Q131" s="275">
        <f>SUPPORT_INPUTS!R114</f>
        <v>0</v>
      </c>
      <c r="R131" s="275">
        <f>SUPPORT_INPUTS!S114</f>
        <v>0</v>
      </c>
      <c r="S131" s="275">
        <f>SUPPORT_INPUTS!T114</f>
        <v>0</v>
      </c>
      <c r="T131" s="275">
        <f>SUPPORT_INPUTS!U114</f>
        <v>0</v>
      </c>
      <c r="U131" s="275">
        <f>SUPPORT_INPUTS!V114</f>
        <v>0</v>
      </c>
      <c r="V131" s="275">
        <f>SUPPORT_INPUTS!W114</f>
        <v>0</v>
      </c>
      <c r="W131" s="275">
        <f>SUPPORT_INPUTS!X114</f>
        <v>0</v>
      </c>
      <c r="X131" s="275">
        <f>SUPPORT_INPUTS!Y114</f>
        <v>0</v>
      </c>
      <c r="Y131" s="275">
        <f>SUPPORT_INPUTS!Z114</f>
        <v>0</v>
      </c>
      <c r="Z131" s="275">
        <f>SUPPORT_INPUTS!AA114</f>
        <v>0</v>
      </c>
      <c r="AA131" s="275">
        <f>SUPPORT_INPUTS!AB114</f>
        <v>0</v>
      </c>
      <c r="AB131" s="275">
        <f>SUPPORT_INPUTS!AC114</f>
        <v>0</v>
      </c>
      <c r="AC131" s="275">
        <f>SUPPORT_INPUTS!AD114</f>
        <v>0</v>
      </c>
      <c r="AD131" s="275">
        <f>SUPPORT_INPUTS!AE114</f>
        <v>0</v>
      </c>
      <c r="AE131" s="275">
        <f>SUPPORT_INPUTS!AF114</f>
        <v>0</v>
      </c>
      <c r="AF131" s="275">
        <f>SUPPORT_INPUTS!AG114</f>
        <v>0</v>
      </c>
      <c r="AG131" s="268"/>
      <c r="AH131" s="268"/>
      <c r="AI131" s="268"/>
      <c r="AJ131" s="268"/>
      <c r="AK131" s="268"/>
      <c r="AL131" s="268"/>
      <c r="AM131" s="268"/>
      <c r="AN131" s="268"/>
      <c r="AO131" s="268"/>
      <c r="AP131" s="268"/>
      <c r="AQ131" s="268"/>
      <c r="AR131" s="268"/>
      <c r="AS131" s="268"/>
      <c r="AT131" s="268"/>
      <c r="AU131" s="268"/>
      <c r="AV131" s="268"/>
    </row>
    <row r="132" spans="1:48" s="269" customFormat="1" ht="37.5" x14ac:dyDescent="0.3">
      <c r="A132" s="274" t="str">
        <f>SUPPORT_INPUTS!A115</f>
        <v>Enter description  (Column A) and then $ value  (Column B)</v>
      </c>
      <c r="B132" s="268">
        <f>SUPPORT_INPUTS!B115</f>
        <v>0</v>
      </c>
      <c r="C132" s="268">
        <f>SUPPORT_INPUTS!D115</f>
        <v>0</v>
      </c>
      <c r="D132" s="268">
        <f>SUPPORT_INPUTS!E115</f>
        <v>0</v>
      </c>
      <c r="E132" s="268">
        <f>SUPPORT_INPUTS!F115</f>
        <v>0</v>
      </c>
      <c r="F132" s="268">
        <f>SUPPORT_INPUTS!G115</f>
        <v>0</v>
      </c>
      <c r="G132" s="275">
        <f>SUPPORT_INPUTS!H115</f>
        <v>0</v>
      </c>
      <c r="H132" s="275">
        <f>SUPPORT_INPUTS!I115</f>
        <v>0</v>
      </c>
      <c r="I132" s="275">
        <f>SUPPORT_INPUTS!J115</f>
        <v>0</v>
      </c>
      <c r="J132" s="275">
        <f>SUPPORT_INPUTS!K115</f>
        <v>0</v>
      </c>
      <c r="K132" s="275">
        <f>SUPPORT_INPUTS!L115</f>
        <v>0</v>
      </c>
      <c r="L132" s="275">
        <f>SUPPORT_INPUTS!M115</f>
        <v>0</v>
      </c>
      <c r="M132" s="275">
        <f>SUPPORT_INPUTS!N115</f>
        <v>0</v>
      </c>
      <c r="N132" s="275">
        <f>SUPPORT_INPUTS!O115</f>
        <v>0</v>
      </c>
      <c r="O132" s="275">
        <f>SUPPORT_INPUTS!P115</f>
        <v>0</v>
      </c>
      <c r="P132" s="275">
        <f>SUPPORT_INPUTS!Q115</f>
        <v>0</v>
      </c>
      <c r="Q132" s="275">
        <f>SUPPORT_INPUTS!R115</f>
        <v>0</v>
      </c>
      <c r="R132" s="275">
        <f>SUPPORT_INPUTS!S115</f>
        <v>0</v>
      </c>
      <c r="S132" s="275">
        <f>SUPPORT_INPUTS!T115</f>
        <v>0</v>
      </c>
      <c r="T132" s="275">
        <f>SUPPORT_INPUTS!U115</f>
        <v>0</v>
      </c>
      <c r="U132" s="275">
        <f>SUPPORT_INPUTS!V115</f>
        <v>0</v>
      </c>
      <c r="V132" s="275">
        <f>SUPPORT_INPUTS!W115</f>
        <v>0</v>
      </c>
      <c r="W132" s="275">
        <f>SUPPORT_INPUTS!X115</f>
        <v>0</v>
      </c>
      <c r="X132" s="275">
        <f>SUPPORT_INPUTS!Y115</f>
        <v>0</v>
      </c>
      <c r="Y132" s="275">
        <f>SUPPORT_INPUTS!Z115</f>
        <v>0</v>
      </c>
      <c r="Z132" s="275">
        <f>SUPPORT_INPUTS!AA115</f>
        <v>0</v>
      </c>
      <c r="AA132" s="275">
        <f>SUPPORT_INPUTS!AB115</f>
        <v>0</v>
      </c>
      <c r="AB132" s="275">
        <f>SUPPORT_INPUTS!AC115</f>
        <v>0</v>
      </c>
      <c r="AC132" s="275">
        <f>SUPPORT_INPUTS!AD115</f>
        <v>0</v>
      </c>
      <c r="AD132" s="275">
        <f>SUPPORT_INPUTS!AE115</f>
        <v>0</v>
      </c>
      <c r="AE132" s="275">
        <f>SUPPORT_INPUTS!AF115</f>
        <v>0</v>
      </c>
      <c r="AF132" s="275">
        <f>SUPPORT_INPUTS!AG115</f>
        <v>0</v>
      </c>
      <c r="AG132" s="268"/>
      <c r="AH132" s="268"/>
      <c r="AI132" s="268"/>
      <c r="AJ132" s="268"/>
      <c r="AK132" s="268"/>
      <c r="AL132" s="268"/>
      <c r="AM132" s="268"/>
      <c r="AN132" s="268"/>
      <c r="AO132" s="268"/>
      <c r="AP132" s="268"/>
      <c r="AQ132" s="268"/>
      <c r="AR132" s="268"/>
      <c r="AS132" s="268"/>
      <c r="AT132" s="268"/>
      <c r="AU132" s="268"/>
      <c r="AV132" s="268"/>
    </row>
    <row r="133" spans="1:48" s="269" customFormat="1" x14ac:dyDescent="0.25">
      <c r="A133" s="276"/>
      <c r="B133" s="271"/>
      <c r="C133" s="271"/>
      <c r="D133" s="271"/>
      <c r="E133" s="271"/>
      <c r="F133" s="271"/>
      <c r="G133" s="272"/>
      <c r="H133" s="272"/>
      <c r="I133" s="272"/>
      <c r="J133" s="272"/>
      <c r="K133" s="272"/>
      <c r="L133" s="272"/>
      <c r="M133" s="272"/>
      <c r="N133" s="272"/>
      <c r="O133" s="272"/>
      <c r="P133" s="272"/>
      <c r="Q133" s="272"/>
      <c r="R133" s="272"/>
      <c r="S133" s="272"/>
      <c r="T133" s="272"/>
      <c r="U133" s="272"/>
      <c r="V133" s="272"/>
      <c r="W133" s="272"/>
      <c r="X133" s="272"/>
      <c r="Y133" s="272"/>
      <c r="Z133" s="272"/>
      <c r="AA133" s="272"/>
      <c r="AB133" s="272"/>
      <c r="AC133" s="272"/>
      <c r="AD133" s="272"/>
      <c r="AE133" s="272"/>
      <c r="AF133" s="272"/>
      <c r="AG133" s="268"/>
      <c r="AH133" s="268"/>
      <c r="AI133" s="268"/>
      <c r="AJ133" s="268"/>
      <c r="AK133" s="268"/>
      <c r="AL133" s="268"/>
      <c r="AM133" s="268"/>
      <c r="AN133" s="268"/>
      <c r="AO133" s="268"/>
      <c r="AP133" s="268"/>
      <c r="AQ133" s="268"/>
      <c r="AR133" s="268"/>
      <c r="AS133" s="268"/>
      <c r="AT133" s="268"/>
      <c r="AU133" s="268"/>
      <c r="AV133" s="268"/>
    </row>
    <row r="134" spans="1:48" s="246" customFormat="1" ht="24.75" customHeight="1" x14ac:dyDescent="0.25">
      <c r="A134" s="277" t="s">
        <v>298</v>
      </c>
      <c r="B134" s="162"/>
      <c r="C134" s="251"/>
      <c r="D134" s="251">
        <f>SUM(D123:D133)</f>
        <v>0</v>
      </c>
      <c r="E134" s="251">
        <f>SUM(E123:E133)</f>
        <v>0</v>
      </c>
      <c r="F134" s="251"/>
      <c r="G134" s="278"/>
      <c r="H134" s="278"/>
      <c r="I134" s="278"/>
      <c r="J134" s="278"/>
      <c r="K134" s="278"/>
      <c r="L134" s="278"/>
      <c r="M134" s="278"/>
      <c r="N134" s="278"/>
      <c r="O134" s="278"/>
      <c r="P134" s="278"/>
      <c r="Q134" s="278"/>
      <c r="R134" s="278"/>
      <c r="S134" s="278"/>
      <c r="T134" s="278"/>
      <c r="U134" s="278"/>
      <c r="V134" s="278"/>
      <c r="W134" s="278"/>
      <c r="X134" s="278"/>
      <c r="Y134" s="278"/>
      <c r="Z134" s="278"/>
      <c r="AA134" s="278"/>
      <c r="AB134" s="278"/>
      <c r="AC134" s="278"/>
      <c r="AD134" s="278"/>
      <c r="AE134" s="278"/>
      <c r="AF134" s="278"/>
      <c r="AG134" s="244"/>
      <c r="AH134" s="244"/>
      <c r="AI134" s="244"/>
      <c r="AJ134" s="244"/>
      <c r="AK134" s="244"/>
      <c r="AL134" s="244"/>
      <c r="AM134" s="244"/>
      <c r="AN134" s="244"/>
      <c r="AO134" s="244"/>
      <c r="AP134" s="244"/>
      <c r="AQ134" s="244"/>
      <c r="AR134" s="244"/>
      <c r="AS134" s="244"/>
      <c r="AT134" s="244"/>
      <c r="AU134" s="244"/>
      <c r="AV134" s="244"/>
    </row>
    <row r="135" spans="1:48" s="246" customFormat="1" x14ac:dyDescent="0.25">
      <c r="A135" s="279"/>
      <c r="B135" s="162"/>
      <c r="C135" s="162"/>
      <c r="D135" s="162"/>
      <c r="E135" s="162"/>
      <c r="F135" s="162"/>
      <c r="G135" s="278"/>
      <c r="H135" s="278"/>
      <c r="I135" s="278"/>
      <c r="J135" s="278"/>
      <c r="K135" s="278"/>
      <c r="L135" s="278"/>
      <c r="M135" s="278"/>
      <c r="N135" s="278"/>
      <c r="O135" s="278"/>
      <c r="P135" s="278"/>
      <c r="Q135" s="278"/>
      <c r="R135" s="278"/>
      <c r="S135" s="278"/>
      <c r="T135" s="278"/>
      <c r="U135" s="278"/>
      <c r="V135" s="278"/>
      <c r="W135" s="278"/>
      <c r="X135" s="278"/>
      <c r="Y135" s="278"/>
      <c r="Z135" s="278"/>
      <c r="AA135" s="278"/>
      <c r="AB135" s="278"/>
      <c r="AC135" s="278"/>
      <c r="AD135" s="278"/>
      <c r="AE135" s="278"/>
      <c r="AF135" s="278"/>
      <c r="AG135" s="244"/>
      <c r="AH135" s="244"/>
      <c r="AI135" s="244"/>
      <c r="AJ135" s="244"/>
      <c r="AK135" s="244"/>
      <c r="AL135" s="244"/>
      <c r="AM135" s="244"/>
      <c r="AN135" s="244"/>
      <c r="AO135" s="244"/>
      <c r="AP135" s="244"/>
      <c r="AQ135" s="244"/>
      <c r="AR135" s="244"/>
      <c r="AS135" s="244"/>
      <c r="AT135" s="244"/>
      <c r="AU135" s="244"/>
      <c r="AV135" s="244"/>
    </row>
    <row r="136" spans="1:48" s="246" customFormat="1" x14ac:dyDescent="0.25">
      <c r="A136" s="243" t="s">
        <v>299</v>
      </c>
      <c r="B136" s="244"/>
      <c r="C136" s="280">
        <f>IF((+$C$137+SUM($G$137:$AF$137))*$D$134=0,0,C137/(+$C$137+SUM($G$137:$AF$137))*$D$134)</f>
        <v>0</v>
      </c>
      <c r="D136" s="280">
        <f>IF((+$C$137+SUM($G$137:$AF$137))*$D$134=0,0,D137/(+$C$137+SUM($G$137:$AF$137))*$D$134)</f>
        <v>0</v>
      </c>
      <c r="E136" s="281"/>
      <c r="F136" s="280"/>
      <c r="G136" s="282">
        <f t="shared" ref="G136:AF136" si="11">IF((+$C$137+SUM($G$137:$AF$137))*$D$134=0,0,G137/(+$C$137+SUM($G$137:$AF$137))*$D$134)</f>
        <v>0</v>
      </c>
      <c r="H136" s="282">
        <f t="shared" si="11"/>
        <v>0</v>
      </c>
      <c r="I136" s="282">
        <f t="shared" si="11"/>
        <v>0</v>
      </c>
      <c r="J136" s="282">
        <f t="shared" si="11"/>
        <v>0</v>
      </c>
      <c r="K136" s="282">
        <f t="shared" si="11"/>
        <v>0</v>
      </c>
      <c r="L136" s="282">
        <f t="shared" si="11"/>
        <v>0</v>
      </c>
      <c r="M136" s="282">
        <f t="shared" si="11"/>
        <v>0</v>
      </c>
      <c r="N136" s="282">
        <f t="shared" si="11"/>
        <v>0</v>
      </c>
      <c r="O136" s="282">
        <f t="shared" si="11"/>
        <v>0</v>
      </c>
      <c r="P136" s="282">
        <f t="shared" si="11"/>
        <v>0</v>
      </c>
      <c r="Q136" s="282">
        <f t="shared" si="11"/>
        <v>0</v>
      </c>
      <c r="R136" s="282">
        <f t="shared" si="11"/>
        <v>0</v>
      </c>
      <c r="S136" s="282">
        <f t="shared" si="11"/>
        <v>0</v>
      </c>
      <c r="T136" s="282">
        <f t="shared" si="11"/>
        <v>0</v>
      </c>
      <c r="U136" s="282">
        <f t="shared" si="11"/>
        <v>0</v>
      </c>
      <c r="V136" s="282">
        <f t="shared" si="11"/>
        <v>0</v>
      </c>
      <c r="W136" s="282">
        <f t="shared" si="11"/>
        <v>0</v>
      </c>
      <c r="X136" s="282">
        <f t="shared" si="11"/>
        <v>0</v>
      </c>
      <c r="Y136" s="282">
        <f t="shared" si="11"/>
        <v>0</v>
      </c>
      <c r="Z136" s="282">
        <f t="shared" si="11"/>
        <v>0</v>
      </c>
      <c r="AA136" s="282">
        <f t="shared" si="11"/>
        <v>0</v>
      </c>
      <c r="AB136" s="282">
        <f t="shared" si="11"/>
        <v>0</v>
      </c>
      <c r="AC136" s="282">
        <f t="shared" si="11"/>
        <v>0</v>
      </c>
      <c r="AD136" s="282">
        <f t="shared" si="11"/>
        <v>0</v>
      </c>
      <c r="AE136" s="282">
        <f t="shared" si="11"/>
        <v>0</v>
      </c>
      <c r="AF136" s="282">
        <f t="shared" si="11"/>
        <v>0</v>
      </c>
    </row>
    <row r="137" spans="1:48" s="246" customFormat="1" ht="18.75" x14ac:dyDescent="0.3">
      <c r="A137" s="283" t="s">
        <v>300</v>
      </c>
      <c r="B137" s="244"/>
      <c r="C137" s="284">
        <f>+C108</f>
        <v>0</v>
      </c>
      <c r="D137" s="285"/>
      <c r="E137" s="285"/>
      <c r="F137" s="285"/>
      <c r="G137" s="286">
        <f t="shared" ref="G137:AF137" si="12">+G108</f>
        <v>0</v>
      </c>
      <c r="H137" s="286">
        <f t="shared" si="12"/>
        <v>0</v>
      </c>
      <c r="I137" s="286">
        <f t="shared" si="12"/>
        <v>0</v>
      </c>
      <c r="J137" s="286">
        <f t="shared" si="12"/>
        <v>0</v>
      </c>
      <c r="K137" s="286">
        <f t="shared" si="12"/>
        <v>0</v>
      </c>
      <c r="L137" s="286">
        <f t="shared" si="12"/>
        <v>0</v>
      </c>
      <c r="M137" s="286">
        <f t="shared" si="12"/>
        <v>0</v>
      </c>
      <c r="N137" s="286">
        <f t="shared" si="12"/>
        <v>0</v>
      </c>
      <c r="O137" s="286">
        <f t="shared" si="12"/>
        <v>0</v>
      </c>
      <c r="P137" s="286">
        <f t="shared" si="12"/>
        <v>0</v>
      </c>
      <c r="Q137" s="286">
        <f t="shared" si="12"/>
        <v>0</v>
      </c>
      <c r="R137" s="286">
        <f t="shared" si="12"/>
        <v>0</v>
      </c>
      <c r="S137" s="286">
        <f t="shared" si="12"/>
        <v>0</v>
      </c>
      <c r="T137" s="286">
        <f t="shared" si="12"/>
        <v>0</v>
      </c>
      <c r="U137" s="286">
        <f t="shared" si="12"/>
        <v>0</v>
      </c>
      <c r="V137" s="286">
        <f t="shared" si="12"/>
        <v>0</v>
      </c>
      <c r="W137" s="286">
        <f t="shared" si="12"/>
        <v>0</v>
      </c>
      <c r="X137" s="286">
        <f t="shared" si="12"/>
        <v>0</v>
      </c>
      <c r="Y137" s="286">
        <f t="shared" si="12"/>
        <v>0</v>
      </c>
      <c r="Z137" s="286">
        <f t="shared" si="12"/>
        <v>0</v>
      </c>
      <c r="AA137" s="286">
        <f t="shared" si="12"/>
        <v>0</v>
      </c>
      <c r="AB137" s="286">
        <f t="shared" si="12"/>
        <v>0</v>
      </c>
      <c r="AC137" s="286">
        <f t="shared" si="12"/>
        <v>0</v>
      </c>
      <c r="AD137" s="286">
        <f t="shared" si="12"/>
        <v>0</v>
      </c>
      <c r="AE137" s="286">
        <f t="shared" si="12"/>
        <v>0</v>
      </c>
      <c r="AF137" s="286">
        <f t="shared" si="12"/>
        <v>0</v>
      </c>
    </row>
    <row r="138" spans="1:48" s="246" customFormat="1" x14ac:dyDescent="0.25">
      <c r="A138" s="279"/>
      <c r="B138" s="162"/>
      <c r="C138" s="162"/>
      <c r="D138" s="162"/>
      <c r="E138" s="162"/>
      <c r="F138" s="162"/>
      <c r="G138" s="278"/>
      <c r="H138" s="278"/>
      <c r="I138" s="278"/>
      <c r="J138" s="278"/>
      <c r="K138" s="278"/>
      <c r="L138" s="278"/>
      <c r="M138" s="278"/>
      <c r="N138" s="278"/>
      <c r="O138" s="278"/>
      <c r="P138" s="278"/>
      <c r="Q138" s="278"/>
      <c r="R138" s="278"/>
      <c r="S138" s="278"/>
      <c r="T138" s="278"/>
      <c r="U138" s="278"/>
      <c r="V138" s="278"/>
      <c r="W138" s="278"/>
      <c r="X138" s="278"/>
      <c r="Y138" s="278"/>
      <c r="Z138" s="278"/>
      <c r="AA138" s="278"/>
      <c r="AB138" s="278"/>
      <c r="AC138" s="278"/>
      <c r="AD138" s="278"/>
      <c r="AE138" s="278"/>
      <c r="AF138" s="278"/>
      <c r="AG138" s="244"/>
      <c r="AH138" s="244"/>
      <c r="AI138" s="244"/>
      <c r="AJ138" s="244"/>
      <c r="AK138" s="244"/>
      <c r="AL138" s="244"/>
      <c r="AM138" s="244"/>
      <c r="AN138" s="244"/>
      <c r="AO138" s="244"/>
      <c r="AP138" s="244"/>
      <c r="AQ138" s="244"/>
      <c r="AR138" s="244"/>
      <c r="AS138" s="244"/>
      <c r="AT138" s="244"/>
      <c r="AU138" s="244"/>
      <c r="AV138" s="244"/>
    </row>
    <row r="139" spans="1:48" s="246" customFormat="1" x14ac:dyDescent="0.25">
      <c r="A139" s="243" t="s">
        <v>301</v>
      </c>
      <c r="B139" s="244"/>
      <c r="C139" s="244"/>
      <c r="D139" s="244"/>
      <c r="E139" s="251">
        <f>-E134</f>
        <v>0</v>
      </c>
      <c r="F139" s="251"/>
      <c r="G139" s="245">
        <f t="shared" ref="G139:AF139" si="13">IF(SUM($G$140:$AF$140)=0,0,(G140/+SUM($G$140:$AF$140)*$E$134))</f>
        <v>0</v>
      </c>
      <c r="H139" s="245">
        <f t="shared" si="13"/>
        <v>0</v>
      </c>
      <c r="I139" s="245">
        <f t="shared" si="13"/>
        <v>0</v>
      </c>
      <c r="J139" s="245">
        <f t="shared" si="13"/>
        <v>0</v>
      </c>
      <c r="K139" s="245">
        <f t="shared" si="13"/>
        <v>0</v>
      </c>
      <c r="L139" s="245">
        <f t="shared" si="13"/>
        <v>0</v>
      </c>
      <c r="M139" s="245">
        <f t="shared" si="13"/>
        <v>0</v>
      </c>
      <c r="N139" s="245">
        <f t="shared" si="13"/>
        <v>0</v>
      </c>
      <c r="O139" s="245">
        <f t="shared" si="13"/>
        <v>0</v>
      </c>
      <c r="P139" s="245">
        <f t="shared" si="13"/>
        <v>0</v>
      </c>
      <c r="Q139" s="245">
        <f t="shared" si="13"/>
        <v>0</v>
      </c>
      <c r="R139" s="245">
        <f t="shared" si="13"/>
        <v>0</v>
      </c>
      <c r="S139" s="245">
        <f t="shared" si="13"/>
        <v>0</v>
      </c>
      <c r="T139" s="245">
        <f t="shared" si="13"/>
        <v>0</v>
      </c>
      <c r="U139" s="245">
        <f t="shared" si="13"/>
        <v>0</v>
      </c>
      <c r="V139" s="245">
        <f t="shared" si="13"/>
        <v>0</v>
      </c>
      <c r="W139" s="245">
        <f t="shared" si="13"/>
        <v>0</v>
      </c>
      <c r="X139" s="245">
        <f t="shared" si="13"/>
        <v>0</v>
      </c>
      <c r="Y139" s="245">
        <f t="shared" si="13"/>
        <v>0</v>
      </c>
      <c r="Z139" s="245">
        <f t="shared" si="13"/>
        <v>0</v>
      </c>
      <c r="AA139" s="245">
        <f t="shared" si="13"/>
        <v>0</v>
      </c>
      <c r="AB139" s="245">
        <f t="shared" si="13"/>
        <v>0</v>
      </c>
      <c r="AC139" s="245">
        <f t="shared" si="13"/>
        <v>0</v>
      </c>
      <c r="AD139" s="245">
        <f t="shared" si="13"/>
        <v>0</v>
      </c>
      <c r="AE139" s="245">
        <f t="shared" si="13"/>
        <v>0</v>
      </c>
      <c r="AF139" s="245">
        <f t="shared" si="13"/>
        <v>0</v>
      </c>
    </row>
    <row r="140" spans="1:48" s="246" customFormat="1" ht="18.75" x14ac:dyDescent="0.3">
      <c r="A140" s="283" t="s">
        <v>300</v>
      </c>
      <c r="B140" s="244"/>
      <c r="C140" s="244"/>
      <c r="D140" s="244"/>
      <c r="E140" s="244"/>
      <c r="F140" s="244"/>
      <c r="G140" s="254">
        <f t="shared" ref="G140:AF140" si="14">+G111</f>
        <v>0</v>
      </c>
      <c r="H140" s="254">
        <f t="shared" si="14"/>
        <v>0</v>
      </c>
      <c r="I140" s="254">
        <f t="shared" si="14"/>
        <v>0</v>
      </c>
      <c r="J140" s="254">
        <f t="shared" si="14"/>
        <v>0</v>
      </c>
      <c r="K140" s="254">
        <f t="shared" si="14"/>
        <v>0</v>
      </c>
      <c r="L140" s="254">
        <f t="shared" si="14"/>
        <v>0</v>
      </c>
      <c r="M140" s="254">
        <f t="shared" si="14"/>
        <v>0</v>
      </c>
      <c r="N140" s="254">
        <f t="shared" si="14"/>
        <v>0</v>
      </c>
      <c r="O140" s="254">
        <f t="shared" si="14"/>
        <v>0</v>
      </c>
      <c r="P140" s="254">
        <f t="shared" si="14"/>
        <v>0</v>
      </c>
      <c r="Q140" s="254">
        <f t="shared" si="14"/>
        <v>0</v>
      </c>
      <c r="R140" s="254">
        <f t="shared" si="14"/>
        <v>0</v>
      </c>
      <c r="S140" s="254">
        <f t="shared" si="14"/>
        <v>0</v>
      </c>
      <c r="T140" s="254">
        <f t="shared" si="14"/>
        <v>0</v>
      </c>
      <c r="U140" s="254">
        <f t="shared" si="14"/>
        <v>0</v>
      </c>
      <c r="V140" s="254">
        <f t="shared" si="14"/>
        <v>0</v>
      </c>
      <c r="W140" s="254">
        <f t="shared" si="14"/>
        <v>0</v>
      </c>
      <c r="X140" s="254">
        <f t="shared" si="14"/>
        <v>0</v>
      </c>
      <c r="Y140" s="254">
        <f t="shared" si="14"/>
        <v>0</v>
      </c>
      <c r="Z140" s="254">
        <f t="shared" si="14"/>
        <v>0</v>
      </c>
      <c r="AA140" s="254">
        <f t="shared" si="14"/>
        <v>0</v>
      </c>
      <c r="AB140" s="254">
        <f t="shared" si="14"/>
        <v>0</v>
      </c>
      <c r="AC140" s="254">
        <f t="shared" si="14"/>
        <v>0</v>
      </c>
      <c r="AD140" s="254">
        <f t="shared" si="14"/>
        <v>0</v>
      </c>
      <c r="AE140" s="254">
        <f t="shared" si="14"/>
        <v>0</v>
      </c>
      <c r="AF140" s="254">
        <f t="shared" si="14"/>
        <v>0</v>
      </c>
    </row>
    <row r="141" spans="1:48" s="246" customFormat="1" x14ac:dyDescent="0.25">
      <c r="A141" s="247"/>
      <c r="B141" s="244"/>
      <c r="C141" s="244"/>
      <c r="D141" s="244"/>
      <c r="E141" s="244"/>
      <c r="F141" s="244"/>
      <c r="G141" s="254"/>
      <c r="H141" s="254"/>
      <c r="I141" s="254"/>
      <c r="J141" s="254"/>
      <c r="K141" s="254"/>
      <c r="L141" s="254"/>
      <c r="M141" s="254"/>
      <c r="N141" s="254"/>
      <c r="O141" s="254"/>
      <c r="P141" s="254"/>
      <c r="Q141" s="254"/>
      <c r="R141" s="254"/>
      <c r="S141" s="254"/>
      <c r="T141" s="254"/>
      <c r="U141" s="254"/>
      <c r="V141" s="254"/>
      <c r="W141" s="254"/>
      <c r="X141" s="254"/>
      <c r="Y141" s="254"/>
      <c r="Z141" s="254"/>
      <c r="AA141" s="254"/>
      <c r="AB141" s="254"/>
      <c r="AC141" s="254"/>
      <c r="AD141" s="254"/>
      <c r="AE141" s="254"/>
      <c r="AF141" s="254"/>
    </row>
    <row r="142" spans="1:48" s="246" customFormat="1" x14ac:dyDescent="0.25">
      <c r="A142" s="279"/>
      <c r="B142" s="162"/>
      <c r="C142" s="251">
        <f>SUM(C123:C132)+C136</f>
        <v>0</v>
      </c>
      <c r="D142" s="162"/>
      <c r="E142" s="162"/>
      <c r="F142" s="162"/>
      <c r="G142" s="278"/>
      <c r="H142" s="278"/>
      <c r="I142" s="278"/>
      <c r="J142" s="278"/>
      <c r="K142" s="278"/>
      <c r="L142" s="278"/>
      <c r="M142" s="278"/>
      <c r="N142" s="278"/>
      <c r="O142" s="278"/>
      <c r="P142" s="278"/>
      <c r="Q142" s="278"/>
      <c r="R142" s="278"/>
      <c r="S142" s="278"/>
      <c r="T142" s="278"/>
      <c r="U142" s="278"/>
      <c r="V142" s="278"/>
      <c r="W142" s="278"/>
      <c r="X142" s="278"/>
      <c r="Y142" s="278"/>
      <c r="Z142" s="278"/>
      <c r="AA142" s="278"/>
      <c r="AB142" s="278"/>
      <c r="AC142" s="278"/>
      <c r="AD142" s="278"/>
      <c r="AE142" s="278"/>
      <c r="AF142" s="278"/>
      <c r="AG142" s="244"/>
      <c r="AH142" s="244"/>
      <c r="AI142" s="244"/>
      <c r="AJ142" s="244"/>
      <c r="AK142" s="244"/>
      <c r="AL142" s="244"/>
      <c r="AM142" s="244"/>
      <c r="AN142" s="244"/>
      <c r="AO142" s="244"/>
      <c r="AP142" s="244"/>
      <c r="AQ142" s="244"/>
      <c r="AR142" s="244"/>
      <c r="AS142" s="244"/>
      <c r="AT142" s="244"/>
      <c r="AU142" s="244"/>
      <c r="AV142" s="244"/>
    </row>
    <row r="143" spans="1:48" s="246" customFormat="1" x14ac:dyDescent="0.25">
      <c r="A143" s="243" t="s">
        <v>302</v>
      </c>
      <c r="B143" s="244"/>
      <c r="C143" s="251">
        <f>-C142</f>
        <v>0</v>
      </c>
      <c r="D143" s="244"/>
      <c r="E143" s="244"/>
      <c r="F143" s="244"/>
      <c r="G143" s="245">
        <f t="shared" ref="G143:AF143" si="15">IF((SUM($G$144:$AF$144))*($C$142)=0,0,(G144/SUM($G$144:$AF$144))*($C$142))</f>
        <v>0</v>
      </c>
      <c r="H143" s="245">
        <f t="shared" si="15"/>
        <v>0</v>
      </c>
      <c r="I143" s="245">
        <f t="shared" si="15"/>
        <v>0</v>
      </c>
      <c r="J143" s="245">
        <f t="shared" si="15"/>
        <v>0</v>
      </c>
      <c r="K143" s="245">
        <f t="shared" si="15"/>
        <v>0</v>
      </c>
      <c r="L143" s="245">
        <f t="shared" si="15"/>
        <v>0</v>
      </c>
      <c r="M143" s="245">
        <f t="shared" si="15"/>
        <v>0</v>
      </c>
      <c r="N143" s="245">
        <f t="shared" si="15"/>
        <v>0</v>
      </c>
      <c r="O143" s="245">
        <f t="shared" si="15"/>
        <v>0</v>
      </c>
      <c r="P143" s="245">
        <f t="shared" si="15"/>
        <v>0</v>
      </c>
      <c r="Q143" s="245">
        <f t="shared" si="15"/>
        <v>0</v>
      </c>
      <c r="R143" s="245">
        <f t="shared" si="15"/>
        <v>0</v>
      </c>
      <c r="S143" s="245">
        <f t="shared" si="15"/>
        <v>0</v>
      </c>
      <c r="T143" s="245">
        <f t="shared" si="15"/>
        <v>0</v>
      </c>
      <c r="U143" s="245">
        <f t="shared" si="15"/>
        <v>0</v>
      </c>
      <c r="V143" s="245">
        <f t="shared" si="15"/>
        <v>0</v>
      </c>
      <c r="W143" s="245">
        <f t="shared" si="15"/>
        <v>0</v>
      </c>
      <c r="X143" s="245">
        <f t="shared" si="15"/>
        <v>0</v>
      </c>
      <c r="Y143" s="245">
        <f t="shared" si="15"/>
        <v>0</v>
      </c>
      <c r="Z143" s="245">
        <f t="shared" si="15"/>
        <v>0</v>
      </c>
      <c r="AA143" s="245">
        <f t="shared" si="15"/>
        <v>0</v>
      </c>
      <c r="AB143" s="245">
        <f t="shared" si="15"/>
        <v>0</v>
      </c>
      <c r="AC143" s="245">
        <f t="shared" si="15"/>
        <v>0</v>
      </c>
      <c r="AD143" s="245">
        <f t="shared" si="15"/>
        <v>0</v>
      </c>
      <c r="AE143" s="245">
        <f t="shared" si="15"/>
        <v>0</v>
      </c>
      <c r="AF143" s="245">
        <f t="shared" si="15"/>
        <v>0</v>
      </c>
    </row>
    <row r="144" spans="1:48" s="246" customFormat="1" ht="18.75" x14ac:dyDescent="0.3">
      <c r="A144" s="283" t="s">
        <v>303</v>
      </c>
      <c r="B144" s="244"/>
      <c r="C144" s="244"/>
      <c r="D144" s="244"/>
      <c r="E144" s="244"/>
      <c r="F144" s="244"/>
      <c r="G144" s="245">
        <f>+G114</f>
        <v>0</v>
      </c>
      <c r="H144" s="245">
        <f t="shared" ref="H144:AF144" si="16">+H114</f>
        <v>0</v>
      </c>
      <c r="I144" s="245">
        <f t="shared" si="16"/>
        <v>0</v>
      </c>
      <c r="J144" s="245">
        <f t="shared" si="16"/>
        <v>0</v>
      </c>
      <c r="K144" s="245">
        <f t="shared" si="16"/>
        <v>0</v>
      </c>
      <c r="L144" s="245">
        <f t="shared" si="16"/>
        <v>0</v>
      </c>
      <c r="M144" s="245">
        <f t="shared" si="16"/>
        <v>0</v>
      </c>
      <c r="N144" s="245">
        <f t="shared" si="16"/>
        <v>0</v>
      </c>
      <c r="O144" s="245">
        <f t="shared" si="16"/>
        <v>0</v>
      </c>
      <c r="P144" s="245">
        <f t="shared" si="16"/>
        <v>0</v>
      </c>
      <c r="Q144" s="245">
        <f t="shared" si="16"/>
        <v>0</v>
      </c>
      <c r="R144" s="245">
        <f t="shared" si="16"/>
        <v>0</v>
      </c>
      <c r="S144" s="245">
        <f t="shared" si="16"/>
        <v>0</v>
      </c>
      <c r="T144" s="245">
        <f t="shared" si="16"/>
        <v>0</v>
      </c>
      <c r="U144" s="245">
        <f t="shared" si="16"/>
        <v>0</v>
      </c>
      <c r="V144" s="245">
        <f t="shared" si="16"/>
        <v>0</v>
      </c>
      <c r="W144" s="245">
        <f t="shared" si="16"/>
        <v>0</v>
      </c>
      <c r="X144" s="245">
        <f t="shared" si="16"/>
        <v>0</v>
      </c>
      <c r="Y144" s="245">
        <f t="shared" si="16"/>
        <v>0</v>
      </c>
      <c r="Z144" s="245">
        <f t="shared" si="16"/>
        <v>0</v>
      </c>
      <c r="AA144" s="245">
        <f t="shared" si="16"/>
        <v>0</v>
      </c>
      <c r="AB144" s="245">
        <f t="shared" si="16"/>
        <v>0</v>
      </c>
      <c r="AC144" s="245">
        <f t="shared" si="16"/>
        <v>0</v>
      </c>
      <c r="AD144" s="245">
        <f t="shared" si="16"/>
        <v>0</v>
      </c>
      <c r="AE144" s="245">
        <f t="shared" si="16"/>
        <v>0</v>
      </c>
      <c r="AF144" s="245">
        <f t="shared" si="16"/>
        <v>0</v>
      </c>
    </row>
    <row r="145" spans="1:54" s="269" customFormat="1" ht="18.75" x14ac:dyDescent="0.3">
      <c r="A145" s="276" t="s">
        <v>157</v>
      </c>
      <c r="B145" s="287">
        <f>+B116+SUM(B120:B132)</f>
        <v>0</v>
      </c>
      <c r="C145" s="271"/>
      <c r="D145" s="271"/>
      <c r="E145" s="271"/>
      <c r="F145" s="271"/>
      <c r="G145" s="272"/>
      <c r="H145" s="272"/>
      <c r="I145" s="272"/>
      <c r="J145" s="272"/>
      <c r="K145" s="272"/>
      <c r="L145" s="272"/>
      <c r="M145" s="272"/>
      <c r="N145" s="272"/>
      <c r="O145" s="272"/>
      <c r="P145" s="272"/>
      <c r="Q145" s="272"/>
      <c r="R145" s="272"/>
      <c r="S145" s="272"/>
      <c r="T145" s="272"/>
      <c r="U145" s="272"/>
      <c r="V145" s="272"/>
      <c r="W145" s="272"/>
      <c r="X145" s="272"/>
      <c r="Y145" s="272"/>
      <c r="Z145" s="272"/>
      <c r="AA145" s="272"/>
      <c r="AB145" s="272"/>
      <c r="AC145" s="272"/>
      <c r="AD145" s="272"/>
      <c r="AE145" s="272"/>
      <c r="AF145" s="272"/>
      <c r="AG145" s="268"/>
      <c r="AH145" s="268"/>
      <c r="AI145" s="268"/>
      <c r="AJ145" s="268"/>
      <c r="AK145" s="268"/>
      <c r="AL145" s="268"/>
      <c r="AM145" s="268"/>
      <c r="AN145" s="268"/>
      <c r="AO145" s="268"/>
      <c r="AP145" s="268"/>
      <c r="AQ145" s="268"/>
      <c r="AR145" s="268"/>
      <c r="AS145" s="268"/>
      <c r="AT145" s="268"/>
      <c r="AU145" s="268"/>
      <c r="AV145" s="268"/>
    </row>
    <row r="146" spans="1:54" s="289" customFormat="1" ht="39" customHeight="1" x14ac:dyDescent="0.25">
      <c r="A146" s="288" t="s">
        <v>304</v>
      </c>
      <c r="B146" s="287">
        <f>SUM(D146:AF146)</f>
        <v>0</v>
      </c>
      <c r="C146" s="268"/>
      <c r="D146" s="268">
        <f>D116</f>
        <v>0</v>
      </c>
      <c r="E146" s="268"/>
      <c r="F146" s="268"/>
      <c r="G146" s="275">
        <f>G116+SUM(G123:G132)+G136+G139+G143</f>
        <v>0</v>
      </c>
      <c r="H146" s="275">
        <f>H116+SUM(H123:H132)+H136+H139+H143</f>
        <v>0</v>
      </c>
      <c r="I146" s="275">
        <f t="shared" ref="I146:AF146" si="17">I116+SUM(I123:I132)+I136+I139+I143</f>
        <v>0</v>
      </c>
      <c r="J146" s="275">
        <f t="shared" si="17"/>
        <v>0</v>
      </c>
      <c r="K146" s="275">
        <f t="shared" si="17"/>
        <v>0</v>
      </c>
      <c r="L146" s="275">
        <f t="shared" si="17"/>
        <v>0</v>
      </c>
      <c r="M146" s="275">
        <f t="shared" si="17"/>
        <v>0</v>
      </c>
      <c r="N146" s="275">
        <f t="shared" si="17"/>
        <v>0</v>
      </c>
      <c r="O146" s="275">
        <f t="shared" si="17"/>
        <v>0</v>
      </c>
      <c r="P146" s="275">
        <f t="shared" si="17"/>
        <v>0</v>
      </c>
      <c r="Q146" s="275">
        <f t="shared" si="17"/>
        <v>0</v>
      </c>
      <c r="R146" s="275">
        <f t="shared" si="17"/>
        <v>0</v>
      </c>
      <c r="S146" s="275">
        <f t="shared" si="17"/>
        <v>0</v>
      </c>
      <c r="T146" s="275">
        <f t="shared" si="17"/>
        <v>0</v>
      </c>
      <c r="U146" s="275">
        <f t="shared" si="17"/>
        <v>0</v>
      </c>
      <c r="V146" s="275">
        <f t="shared" si="17"/>
        <v>0</v>
      </c>
      <c r="W146" s="275">
        <f t="shared" si="17"/>
        <v>0</v>
      </c>
      <c r="X146" s="275">
        <f t="shared" si="17"/>
        <v>0</v>
      </c>
      <c r="Y146" s="275">
        <f t="shared" si="17"/>
        <v>0</v>
      </c>
      <c r="Z146" s="275">
        <f t="shared" si="17"/>
        <v>0</v>
      </c>
      <c r="AA146" s="275">
        <f t="shared" si="17"/>
        <v>0</v>
      </c>
      <c r="AB146" s="275">
        <f t="shared" si="17"/>
        <v>0</v>
      </c>
      <c r="AC146" s="275">
        <f t="shared" si="17"/>
        <v>0</v>
      </c>
      <c r="AD146" s="275">
        <f t="shared" si="17"/>
        <v>0</v>
      </c>
      <c r="AE146" s="275">
        <f t="shared" si="17"/>
        <v>0</v>
      </c>
      <c r="AF146" s="275">
        <f t="shared" si="17"/>
        <v>0</v>
      </c>
    </row>
    <row r="147" spans="1:54" s="289" customFormat="1" ht="37.5" x14ac:dyDescent="0.3">
      <c r="A147" s="288" t="s">
        <v>305</v>
      </c>
      <c r="B147" s="287"/>
      <c r="C147" s="164"/>
      <c r="D147" s="164"/>
      <c r="E147" s="164"/>
      <c r="F147" s="164"/>
      <c r="G147" s="167">
        <f t="shared" ref="G147:AF147" si="18">G117</f>
        <v>0</v>
      </c>
      <c r="H147" s="167">
        <f t="shared" si="18"/>
        <v>0</v>
      </c>
      <c r="I147" s="167">
        <f t="shared" si="18"/>
        <v>0</v>
      </c>
      <c r="J147" s="167">
        <f t="shared" si="18"/>
        <v>0</v>
      </c>
      <c r="K147" s="167">
        <f t="shared" si="18"/>
        <v>0</v>
      </c>
      <c r="L147" s="167">
        <f t="shared" si="18"/>
        <v>0</v>
      </c>
      <c r="M147" s="167">
        <f t="shared" si="18"/>
        <v>0</v>
      </c>
      <c r="N147" s="167">
        <f t="shared" si="18"/>
        <v>0</v>
      </c>
      <c r="O147" s="167">
        <f t="shared" si="18"/>
        <v>0</v>
      </c>
      <c r="P147" s="167">
        <f t="shared" si="18"/>
        <v>0</v>
      </c>
      <c r="Q147" s="167">
        <f t="shared" si="18"/>
        <v>0</v>
      </c>
      <c r="R147" s="167">
        <f t="shared" si="18"/>
        <v>0</v>
      </c>
      <c r="S147" s="167">
        <f t="shared" si="18"/>
        <v>0</v>
      </c>
      <c r="T147" s="167">
        <f t="shared" si="18"/>
        <v>0</v>
      </c>
      <c r="U147" s="167">
        <f t="shared" si="18"/>
        <v>0</v>
      </c>
      <c r="V147" s="167">
        <f t="shared" si="18"/>
        <v>0</v>
      </c>
      <c r="W147" s="167">
        <f t="shared" si="18"/>
        <v>0</v>
      </c>
      <c r="X147" s="167">
        <f t="shared" si="18"/>
        <v>0</v>
      </c>
      <c r="Y147" s="167">
        <f t="shared" si="18"/>
        <v>0</v>
      </c>
      <c r="Z147" s="167">
        <f t="shared" si="18"/>
        <v>0</v>
      </c>
      <c r="AA147" s="167">
        <f t="shared" si="18"/>
        <v>0</v>
      </c>
      <c r="AB147" s="167">
        <f t="shared" si="18"/>
        <v>0</v>
      </c>
      <c r="AC147" s="167">
        <f t="shared" si="18"/>
        <v>0</v>
      </c>
      <c r="AD147" s="167">
        <f t="shared" si="18"/>
        <v>0</v>
      </c>
      <c r="AE147" s="167">
        <f t="shared" si="18"/>
        <v>0</v>
      </c>
      <c r="AF147" s="167">
        <f t="shared" si="18"/>
        <v>0</v>
      </c>
    </row>
    <row r="148" spans="1:54" s="289" customFormat="1" x14ac:dyDescent="0.25">
      <c r="A148" s="270" t="s">
        <v>306</v>
      </c>
      <c r="B148" s="287"/>
      <c r="C148" s="165"/>
      <c r="D148" s="165"/>
      <c r="E148" s="165"/>
      <c r="F148" s="165"/>
      <c r="G148" s="168">
        <f t="shared" ref="G148:AF148" si="19">IF(G147=0,0,G146/G147)</f>
        <v>0</v>
      </c>
      <c r="H148" s="168">
        <f t="shared" si="19"/>
        <v>0</v>
      </c>
      <c r="I148" s="168">
        <f t="shared" si="19"/>
        <v>0</v>
      </c>
      <c r="J148" s="168">
        <f t="shared" si="19"/>
        <v>0</v>
      </c>
      <c r="K148" s="168">
        <f t="shared" si="19"/>
        <v>0</v>
      </c>
      <c r="L148" s="168">
        <f t="shared" si="19"/>
        <v>0</v>
      </c>
      <c r="M148" s="168">
        <f t="shared" si="19"/>
        <v>0</v>
      </c>
      <c r="N148" s="168">
        <f t="shared" si="19"/>
        <v>0</v>
      </c>
      <c r="O148" s="168">
        <f t="shared" si="19"/>
        <v>0</v>
      </c>
      <c r="P148" s="168">
        <f t="shared" si="19"/>
        <v>0</v>
      </c>
      <c r="Q148" s="168">
        <f t="shared" si="19"/>
        <v>0</v>
      </c>
      <c r="R148" s="168">
        <f t="shared" si="19"/>
        <v>0</v>
      </c>
      <c r="S148" s="168">
        <f t="shared" si="19"/>
        <v>0</v>
      </c>
      <c r="T148" s="168">
        <f t="shared" si="19"/>
        <v>0</v>
      </c>
      <c r="U148" s="168">
        <f t="shared" si="19"/>
        <v>0</v>
      </c>
      <c r="V148" s="168">
        <f t="shared" si="19"/>
        <v>0</v>
      </c>
      <c r="W148" s="168">
        <f t="shared" si="19"/>
        <v>0</v>
      </c>
      <c r="X148" s="168">
        <f t="shared" si="19"/>
        <v>0</v>
      </c>
      <c r="Y148" s="168">
        <f t="shared" si="19"/>
        <v>0</v>
      </c>
      <c r="Z148" s="168">
        <f t="shared" si="19"/>
        <v>0</v>
      </c>
      <c r="AA148" s="168">
        <f t="shared" si="19"/>
        <v>0</v>
      </c>
      <c r="AB148" s="168">
        <f t="shared" si="19"/>
        <v>0</v>
      </c>
      <c r="AC148" s="168">
        <f t="shared" si="19"/>
        <v>0</v>
      </c>
      <c r="AD148" s="168">
        <f t="shared" si="19"/>
        <v>0</v>
      </c>
      <c r="AE148" s="168">
        <f t="shared" si="19"/>
        <v>0</v>
      </c>
      <c r="AF148" s="168">
        <f t="shared" si="19"/>
        <v>0</v>
      </c>
    </row>
    <row r="149" spans="1:5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1:5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1:5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1:5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1:5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1:5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1:5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1:5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1:5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1:5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1:54" ht="11.1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 ht="11.1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 ht="11.1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ht="11.1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1:54" ht="11.1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1:54" ht="11.1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1:54" ht="11.1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1:54" ht="11.1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1:54" ht="11.1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1:54" ht="11.1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1:54" ht="11.1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1:54" ht="11.1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1:54" ht="11.1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1:54" ht="11.1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1:54" ht="11.1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1:54" ht="11.1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1:54" ht="11.1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1:54" ht="11.1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1:54" ht="11.1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 ht="11.1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1:54" ht="11.1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1:54" ht="11.1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1:54" ht="11.1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1:54" ht="11.1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1:54" ht="11.1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1:54" ht="11.1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1:54" ht="11.1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 ht="11.1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1:54" ht="11.1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1:54" ht="11.1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 ht="11.1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 ht="11.1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ht="11.1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 ht="11.1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 ht="11.1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ht="11.1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 ht="11.1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 ht="11.1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ht="11.1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 ht="11.1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 ht="11.1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 ht="11.1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ht="11.1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ht="11.1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ht="11.1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 ht="11.1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ht="11.1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 ht="11.1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 ht="11.1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 ht="11.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 ht="11.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 ht="11.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ht="11.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 ht="11.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 ht="11.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 ht="11.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 ht="11.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 ht="11.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 ht="11.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 ht="11.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 ht="11.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1:54" ht="11.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1:54" ht="11.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1:54" ht="11.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11.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ht="11.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ht="11.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 ht="11.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1:54" ht="11.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1:54" ht="11.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1:54" ht="11.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1:54" ht="11.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1:54" ht="11.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</row>
    <row r="233" spans="1:54" ht="11.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</row>
    <row r="234" spans="1:54" ht="11.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1:54" ht="11.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spans="1:54" ht="11.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spans="1:54" ht="11.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spans="1:54" ht="11.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spans="1:54" ht="11.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</row>
    <row r="240" spans="1:54" ht="11.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spans="1:54" ht="11.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spans="1:54" ht="11.1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spans="1:54" ht="11.1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spans="1:54" ht="11.1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spans="1:54" ht="11.1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spans="1:54" ht="11.1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spans="1:54" ht="11.1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spans="1:54" ht="11.1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spans="1:54" ht="11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spans="1:54" ht="11.1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spans="1:54" ht="11.1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spans="1:54" ht="11.1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spans="1:54" ht="11.1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spans="1:54" ht="11.1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spans="1:54" ht="11.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spans="1:54" ht="11.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spans="1:54" ht="11.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spans="1:54" ht="11.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spans="1:54" ht="11.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spans="1:54" ht="11.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spans="1:54" ht="11.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spans="1:54" ht="11.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spans="1:54" ht="11.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spans="1:54" ht="11.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spans="1:54" ht="11.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spans="1:54" ht="11.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spans="1:54" ht="11.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spans="1:54" ht="11.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spans="1:54" ht="11.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spans="1:54" ht="11.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spans="1:54" ht="11.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spans="1:54" ht="11.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spans="1:54" ht="11.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spans="1:54" ht="11.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spans="1:54" ht="11.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spans="1:54" ht="11.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spans="1:54" ht="11.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1:54" ht="11.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spans="1:54" ht="11.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spans="1:54" ht="11.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spans="1:54" ht="11.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spans="1:54" ht="11.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spans="1:54" ht="11.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spans="1:54" ht="11.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spans="1:54" ht="11.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spans="1:54" ht="11.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spans="1:54" ht="11.1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spans="1:54" ht="11.1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spans="1:54" ht="11.1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spans="1:54" ht="11.1" customHeight="1" x14ac:dyDescent="0.25"/>
    <row r="291" spans="1:54" ht="11.1" customHeight="1" x14ac:dyDescent="0.25"/>
    <row r="292" spans="1:54" ht="11.1" customHeight="1" x14ac:dyDescent="0.25"/>
    <row r="293" spans="1:54" ht="11.1" customHeight="1" x14ac:dyDescent="0.25"/>
    <row r="294" spans="1:54" ht="11.1" customHeight="1" x14ac:dyDescent="0.25"/>
    <row r="295" spans="1:54" ht="11.1" customHeight="1" x14ac:dyDescent="0.25"/>
    <row r="296" spans="1:54" ht="11.1" customHeight="1" x14ac:dyDescent="0.25"/>
    <row r="297" spans="1:54" ht="11.1" customHeight="1" x14ac:dyDescent="0.25"/>
    <row r="298" spans="1:54" ht="11.1" customHeight="1" x14ac:dyDescent="0.25"/>
    <row r="299" spans="1:54" ht="11.1" customHeight="1" x14ac:dyDescent="0.25"/>
    <row r="300" spans="1:54" ht="11.1" customHeight="1" x14ac:dyDescent="0.25"/>
    <row r="301" spans="1:54" ht="11.1" customHeight="1" x14ac:dyDescent="0.25"/>
    <row r="302" spans="1:54" ht="11.1" customHeight="1" x14ac:dyDescent="0.25"/>
    <row r="303" spans="1:54" ht="11.1" customHeight="1" x14ac:dyDescent="0.25"/>
    <row r="304" spans="1:54" ht="11.1" customHeight="1" x14ac:dyDescent="0.25"/>
    <row r="305" s="33" customFormat="1" ht="11.1" customHeight="1" x14ac:dyDescent="0.25"/>
    <row r="306" s="33" customFormat="1" ht="11.1" customHeight="1" x14ac:dyDescent="0.25"/>
    <row r="307" s="33" customFormat="1" ht="11.1" customHeight="1" x14ac:dyDescent="0.25"/>
    <row r="308" s="33" customFormat="1" ht="11.1" customHeight="1" x14ac:dyDescent="0.25"/>
    <row r="309" s="33" customFormat="1" ht="11.1" customHeight="1" x14ac:dyDescent="0.25"/>
    <row r="310" s="33" customFormat="1" ht="11.1" customHeight="1" x14ac:dyDescent="0.25"/>
    <row r="311" s="33" customFormat="1" ht="11.1" customHeight="1" x14ac:dyDescent="0.25"/>
    <row r="312" s="33" customFormat="1" ht="11.1" customHeight="1" x14ac:dyDescent="0.25"/>
    <row r="313" s="33" customFormat="1" ht="11.1" customHeight="1" x14ac:dyDescent="0.25"/>
    <row r="314" s="33" customFormat="1" ht="11.1" customHeight="1" x14ac:dyDescent="0.25"/>
    <row r="315" s="33" customFormat="1" ht="11.1" customHeight="1" x14ac:dyDescent="0.25"/>
    <row r="316" s="33" customFormat="1" ht="11.1" customHeight="1" x14ac:dyDescent="0.25"/>
    <row r="317" s="33" customFormat="1" ht="11.1" customHeight="1" x14ac:dyDescent="0.25"/>
    <row r="318" s="33" customFormat="1" ht="11.1" customHeight="1" x14ac:dyDescent="0.25"/>
    <row r="319" s="33" customFormat="1" ht="11.1" customHeight="1" x14ac:dyDescent="0.25"/>
    <row r="320" s="33" customFormat="1" ht="11.1" customHeight="1" x14ac:dyDescent="0.25"/>
    <row r="321" s="33" customFormat="1" ht="11.1" customHeight="1" x14ac:dyDescent="0.25"/>
    <row r="322" s="33" customFormat="1" ht="11.1" customHeight="1" x14ac:dyDescent="0.25"/>
    <row r="323" s="33" customFormat="1" ht="11.1" customHeight="1" x14ac:dyDescent="0.25"/>
    <row r="324" s="33" customFormat="1" ht="11.1" customHeight="1" x14ac:dyDescent="0.25"/>
    <row r="325" s="33" customFormat="1" ht="11.1" customHeight="1" x14ac:dyDescent="0.25"/>
    <row r="326" s="33" customFormat="1" ht="11.1" customHeight="1" x14ac:dyDescent="0.25"/>
    <row r="327" s="33" customFormat="1" ht="11.1" customHeight="1" x14ac:dyDescent="0.25"/>
    <row r="328" s="33" customFormat="1" ht="11.1" customHeight="1" x14ac:dyDescent="0.25"/>
    <row r="329" s="33" customFormat="1" ht="11.1" customHeight="1" x14ac:dyDescent="0.25"/>
    <row r="330" s="33" customFormat="1" ht="11.1" customHeight="1" x14ac:dyDescent="0.25"/>
    <row r="331" s="33" customFormat="1" ht="11.1" customHeight="1" x14ac:dyDescent="0.25"/>
    <row r="332" s="33" customFormat="1" ht="11.1" customHeight="1" x14ac:dyDescent="0.25"/>
    <row r="333" s="33" customFormat="1" ht="11.1" customHeight="1" x14ac:dyDescent="0.25"/>
    <row r="334" s="33" customFormat="1" ht="11.1" customHeight="1" x14ac:dyDescent="0.25"/>
    <row r="335" s="33" customFormat="1" ht="11.1" customHeight="1" x14ac:dyDescent="0.25"/>
    <row r="336" s="33" customFormat="1" ht="11.1" customHeight="1" x14ac:dyDescent="0.25"/>
    <row r="337" s="33" customFormat="1" ht="11.1" customHeight="1" x14ac:dyDescent="0.25"/>
    <row r="338" s="33" customFormat="1" ht="11.1" customHeight="1" x14ac:dyDescent="0.25"/>
    <row r="339" s="33" customFormat="1" ht="11.1" customHeight="1" x14ac:dyDescent="0.25"/>
    <row r="340" s="33" customFormat="1" ht="11.1" customHeight="1" x14ac:dyDescent="0.25"/>
    <row r="341" s="33" customFormat="1" ht="11.1" customHeight="1" x14ac:dyDescent="0.25"/>
    <row r="342" s="33" customFormat="1" ht="11.1" customHeight="1" x14ac:dyDescent="0.25"/>
    <row r="343" s="33" customFormat="1" ht="11.1" customHeight="1" x14ac:dyDescent="0.25"/>
    <row r="344" s="33" customFormat="1" ht="11.1" customHeight="1" x14ac:dyDescent="0.25"/>
    <row r="345" s="33" customFormat="1" ht="11.1" customHeight="1" x14ac:dyDescent="0.25"/>
    <row r="346" s="33" customFormat="1" ht="11.1" customHeight="1" x14ac:dyDescent="0.25"/>
    <row r="347" s="33" customFormat="1" ht="11.1" customHeight="1" x14ac:dyDescent="0.25"/>
    <row r="348" s="33" customFormat="1" ht="11.1" customHeight="1" x14ac:dyDescent="0.25"/>
    <row r="349" s="33" customFormat="1" ht="11.1" customHeight="1" x14ac:dyDescent="0.25"/>
    <row r="350" s="33" customFormat="1" ht="11.1" customHeight="1" x14ac:dyDescent="0.25"/>
    <row r="351" s="33" customFormat="1" ht="11.1" customHeight="1" x14ac:dyDescent="0.25"/>
    <row r="352" s="33" customFormat="1" ht="11.1" customHeight="1" x14ac:dyDescent="0.25"/>
    <row r="353" s="33" customFormat="1" ht="11.1" customHeight="1" x14ac:dyDescent="0.25"/>
    <row r="354" s="33" customFormat="1" ht="11.1" customHeight="1" x14ac:dyDescent="0.25"/>
    <row r="355" s="33" customFormat="1" ht="11.1" customHeight="1" x14ac:dyDescent="0.25"/>
    <row r="356" s="33" customFormat="1" ht="11.1" customHeight="1" x14ac:dyDescent="0.25"/>
    <row r="357" s="33" customFormat="1" ht="11.1" customHeight="1" x14ac:dyDescent="0.25"/>
    <row r="358" s="33" customFormat="1" ht="11.1" customHeight="1" x14ac:dyDescent="0.25"/>
    <row r="359" s="33" customFormat="1" ht="11.1" customHeight="1" x14ac:dyDescent="0.25"/>
    <row r="360" s="33" customFormat="1" ht="11.1" customHeight="1" x14ac:dyDescent="0.25"/>
    <row r="361" s="33" customFormat="1" ht="11.1" customHeight="1" x14ac:dyDescent="0.25"/>
    <row r="362" s="33" customFormat="1" ht="11.1" customHeight="1" x14ac:dyDescent="0.25"/>
    <row r="363" s="33" customFormat="1" ht="11.1" customHeight="1" x14ac:dyDescent="0.25"/>
    <row r="364" s="33" customFormat="1" ht="11.1" customHeight="1" x14ac:dyDescent="0.25"/>
    <row r="365" s="33" customFormat="1" ht="11.1" customHeight="1" x14ac:dyDescent="0.25"/>
    <row r="366" s="33" customFormat="1" ht="11.1" customHeight="1" x14ac:dyDescent="0.25"/>
    <row r="367" s="33" customFormat="1" ht="11.1" customHeight="1" x14ac:dyDescent="0.25"/>
    <row r="368" s="33" customFormat="1" ht="11.1" customHeight="1" x14ac:dyDescent="0.25"/>
    <row r="369" s="33" customFormat="1" ht="11.1" customHeight="1" x14ac:dyDescent="0.25"/>
    <row r="370" s="33" customFormat="1" ht="11.1" customHeight="1" x14ac:dyDescent="0.25"/>
    <row r="371" s="33" customFormat="1" ht="11.1" customHeight="1" x14ac:dyDescent="0.25"/>
    <row r="372" s="33" customFormat="1" ht="11.1" customHeight="1" x14ac:dyDescent="0.25"/>
    <row r="373" s="33" customFormat="1" ht="11.1" customHeight="1" x14ac:dyDescent="0.25"/>
    <row r="374" s="33" customFormat="1" ht="11.1" customHeight="1" x14ac:dyDescent="0.25"/>
    <row r="375" s="33" customFormat="1" ht="11.1" customHeight="1" x14ac:dyDescent="0.25"/>
    <row r="376" s="33" customFormat="1" ht="11.1" customHeight="1" x14ac:dyDescent="0.25"/>
    <row r="377" s="33" customFormat="1" ht="11.1" customHeight="1" x14ac:dyDescent="0.25"/>
    <row r="378" s="33" customFormat="1" ht="11.1" customHeight="1" x14ac:dyDescent="0.25"/>
    <row r="379" s="33" customFormat="1" ht="11.1" customHeight="1" x14ac:dyDescent="0.25"/>
    <row r="380" s="33" customFormat="1" ht="11.1" customHeight="1" x14ac:dyDescent="0.25"/>
    <row r="381" s="33" customFormat="1" ht="11.1" customHeight="1" x14ac:dyDescent="0.25"/>
    <row r="382" s="33" customFormat="1" ht="11.1" customHeight="1" x14ac:dyDescent="0.25"/>
    <row r="383" s="33" customFormat="1" ht="11.1" customHeight="1" x14ac:dyDescent="0.25"/>
    <row r="384" s="33" customFormat="1" ht="11.1" customHeight="1" x14ac:dyDescent="0.25"/>
    <row r="385" s="33" customFormat="1" ht="11.1" customHeight="1" x14ac:dyDescent="0.25"/>
    <row r="386" s="33" customFormat="1" ht="11.1" customHeight="1" x14ac:dyDescent="0.25"/>
    <row r="387" s="33" customFormat="1" ht="11.1" customHeight="1" x14ac:dyDescent="0.25"/>
    <row r="388" s="33" customFormat="1" ht="11.1" customHeight="1" x14ac:dyDescent="0.25"/>
    <row r="389" s="33" customFormat="1" ht="11.1" customHeight="1" x14ac:dyDescent="0.25"/>
    <row r="390" s="33" customFormat="1" ht="11.1" customHeight="1" x14ac:dyDescent="0.25"/>
    <row r="391" s="33" customFormat="1" ht="11.1" customHeight="1" x14ac:dyDescent="0.25"/>
    <row r="392" s="33" customFormat="1" ht="11.1" customHeight="1" x14ac:dyDescent="0.25"/>
    <row r="393" s="33" customFormat="1" ht="11.1" customHeight="1" x14ac:dyDescent="0.25"/>
    <row r="394" s="33" customFormat="1" ht="11.1" customHeight="1" x14ac:dyDescent="0.25"/>
    <row r="395" s="33" customFormat="1" ht="11.1" customHeight="1" x14ac:dyDescent="0.25"/>
    <row r="396" s="33" customFormat="1" ht="11.1" customHeight="1" x14ac:dyDescent="0.25"/>
    <row r="397" s="33" customFormat="1" ht="11.1" customHeight="1" x14ac:dyDescent="0.25"/>
    <row r="398" s="33" customFormat="1" ht="11.1" customHeight="1" x14ac:dyDescent="0.25"/>
    <row r="399" s="33" customFormat="1" ht="11.1" customHeight="1" x14ac:dyDescent="0.25"/>
    <row r="400" s="33" customFormat="1" ht="11.1" customHeight="1" x14ac:dyDescent="0.25"/>
    <row r="401" s="33" customFormat="1" ht="11.1" customHeight="1" x14ac:dyDescent="0.25"/>
    <row r="402" s="33" customFormat="1" ht="11.1" customHeight="1" x14ac:dyDescent="0.25"/>
    <row r="403" s="33" customFormat="1" ht="11.1" customHeight="1" x14ac:dyDescent="0.25"/>
    <row r="404" s="33" customFormat="1" ht="11.1" customHeight="1" x14ac:dyDescent="0.25"/>
    <row r="405" s="33" customFormat="1" ht="11.1" customHeight="1" x14ac:dyDescent="0.25"/>
    <row r="406" s="33" customFormat="1" ht="11.1" customHeight="1" x14ac:dyDescent="0.25"/>
    <row r="407" s="33" customFormat="1" ht="11.1" customHeight="1" x14ac:dyDescent="0.25"/>
    <row r="408" s="33" customFormat="1" ht="11.1" customHeight="1" x14ac:dyDescent="0.25"/>
    <row r="409" s="33" customFormat="1" ht="11.1" customHeight="1" x14ac:dyDescent="0.25"/>
    <row r="410" s="33" customFormat="1" ht="11.1" customHeight="1" x14ac:dyDescent="0.25"/>
    <row r="411" s="33" customFormat="1" ht="11.1" customHeight="1" x14ac:dyDescent="0.25"/>
    <row r="412" s="33" customFormat="1" ht="11.1" customHeight="1" x14ac:dyDescent="0.25"/>
    <row r="413" s="33" customFormat="1" ht="11.1" customHeight="1" x14ac:dyDescent="0.25"/>
    <row r="414" s="33" customFormat="1" ht="11.1" customHeight="1" x14ac:dyDescent="0.25"/>
    <row r="415" s="33" customFormat="1" ht="11.1" customHeight="1" x14ac:dyDescent="0.25"/>
    <row r="416" s="33" customFormat="1" ht="11.1" customHeight="1" x14ac:dyDescent="0.25"/>
    <row r="417" s="33" customFormat="1" ht="11.1" customHeight="1" x14ac:dyDescent="0.25"/>
    <row r="418" s="33" customFormat="1" ht="11.1" customHeight="1" x14ac:dyDescent="0.25"/>
    <row r="419" s="33" customFormat="1" ht="11.1" customHeight="1" x14ac:dyDescent="0.25"/>
    <row r="420" s="33" customFormat="1" ht="11.1" customHeight="1" x14ac:dyDescent="0.25"/>
    <row r="421" s="33" customFormat="1" ht="11.1" customHeight="1" x14ac:dyDescent="0.25"/>
    <row r="422" s="33" customFormat="1" ht="11.1" customHeight="1" x14ac:dyDescent="0.25"/>
    <row r="423" s="33" customFormat="1" ht="11.1" customHeight="1" x14ac:dyDescent="0.25"/>
    <row r="424" s="33" customFormat="1" ht="11.1" customHeight="1" x14ac:dyDescent="0.25"/>
    <row r="425" s="33" customFormat="1" ht="11.1" customHeight="1" x14ac:dyDescent="0.25"/>
    <row r="426" s="33" customFormat="1" ht="11.1" customHeight="1" x14ac:dyDescent="0.25"/>
    <row r="427" s="33" customFormat="1" ht="11.1" customHeight="1" x14ac:dyDescent="0.25"/>
    <row r="428" s="33" customFormat="1" ht="11.1" customHeight="1" x14ac:dyDescent="0.25"/>
    <row r="429" s="33" customFormat="1" ht="11.1" customHeight="1" x14ac:dyDescent="0.25"/>
    <row r="430" s="33" customFormat="1" ht="11.1" customHeight="1" x14ac:dyDescent="0.25"/>
    <row r="431" s="33" customFormat="1" ht="11.1" customHeight="1" x14ac:dyDescent="0.25"/>
    <row r="432" s="33" customFormat="1" ht="11.1" customHeight="1" x14ac:dyDescent="0.25"/>
    <row r="433" s="33" customFormat="1" ht="11.1" customHeight="1" x14ac:dyDescent="0.25"/>
    <row r="434" s="33" customFormat="1" ht="11.1" customHeight="1" x14ac:dyDescent="0.25"/>
    <row r="435" s="33" customFormat="1" ht="11.1" customHeight="1" x14ac:dyDescent="0.25"/>
    <row r="436" s="33" customFormat="1" ht="11.1" customHeight="1" x14ac:dyDescent="0.25"/>
    <row r="437" s="33" customFormat="1" ht="11.1" customHeight="1" x14ac:dyDescent="0.25"/>
    <row r="438" s="33" customFormat="1" ht="11.1" customHeight="1" x14ac:dyDescent="0.25"/>
    <row r="439" s="33" customFormat="1" ht="11.1" customHeight="1" x14ac:dyDescent="0.25"/>
    <row r="440" s="33" customFormat="1" ht="11.1" customHeight="1" x14ac:dyDescent="0.25"/>
    <row r="441" s="33" customFormat="1" ht="11.1" customHeight="1" x14ac:dyDescent="0.25"/>
    <row r="442" s="33" customFormat="1" ht="11.1" customHeight="1" x14ac:dyDescent="0.25"/>
    <row r="443" s="33" customFormat="1" ht="11.1" customHeight="1" x14ac:dyDescent="0.25"/>
    <row r="444" s="33" customFormat="1" ht="11.1" customHeight="1" x14ac:dyDescent="0.25"/>
    <row r="445" s="33" customFormat="1" ht="11.1" customHeight="1" x14ac:dyDescent="0.25"/>
    <row r="446" s="33" customFormat="1" ht="11.1" customHeight="1" x14ac:dyDescent="0.25"/>
    <row r="447" s="33" customFormat="1" ht="11.1" customHeight="1" x14ac:dyDescent="0.25"/>
    <row r="448" s="33" customFormat="1" ht="11.1" customHeight="1" x14ac:dyDescent="0.25"/>
    <row r="449" s="33" customFormat="1" ht="11.1" customHeight="1" x14ac:dyDescent="0.25"/>
    <row r="450" s="33" customFormat="1" ht="11.1" customHeight="1" x14ac:dyDescent="0.25"/>
    <row r="451" s="33" customFormat="1" ht="11.1" customHeight="1" x14ac:dyDescent="0.25"/>
    <row r="452" s="33" customFormat="1" ht="11.1" customHeight="1" x14ac:dyDescent="0.25"/>
    <row r="453" s="33" customFormat="1" ht="11.1" customHeight="1" x14ac:dyDescent="0.25"/>
    <row r="454" s="33" customFormat="1" ht="11.1" customHeight="1" x14ac:dyDescent="0.25"/>
    <row r="455" s="33" customFormat="1" ht="11.1" customHeight="1" x14ac:dyDescent="0.25"/>
    <row r="456" s="33" customFormat="1" ht="11.1" customHeight="1" x14ac:dyDescent="0.25"/>
    <row r="457" s="33" customFormat="1" ht="11.1" customHeight="1" x14ac:dyDescent="0.25"/>
    <row r="458" s="33" customFormat="1" ht="11.1" customHeight="1" x14ac:dyDescent="0.25"/>
    <row r="459" s="33" customFormat="1" ht="11.1" customHeight="1" x14ac:dyDescent="0.25"/>
    <row r="460" s="33" customFormat="1" ht="11.1" customHeight="1" x14ac:dyDescent="0.25"/>
    <row r="461" s="33" customFormat="1" ht="11.1" customHeight="1" x14ac:dyDescent="0.25"/>
    <row r="462" s="33" customFormat="1" ht="11.1" customHeight="1" x14ac:dyDescent="0.25"/>
    <row r="463" s="33" customFormat="1" ht="11.1" customHeight="1" x14ac:dyDescent="0.25"/>
    <row r="464" s="33" customFormat="1" ht="11.1" customHeight="1" x14ac:dyDescent="0.25"/>
    <row r="465" s="33" customFormat="1" ht="11.1" customHeight="1" x14ac:dyDescent="0.25"/>
    <row r="466" s="33" customFormat="1" ht="11.1" customHeight="1" x14ac:dyDescent="0.25"/>
    <row r="467" s="33" customFormat="1" ht="11.1" customHeight="1" x14ac:dyDescent="0.25"/>
    <row r="468" s="33" customFormat="1" ht="11.1" customHeight="1" x14ac:dyDescent="0.25"/>
    <row r="469" s="33" customFormat="1" ht="11.1" customHeight="1" x14ac:dyDescent="0.25"/>
    <row r="470" s="33" customFormat="1" ht="11.1" customHeight="1" x14ac:dyDescent="0.25"/>
    <row r="471" s="33" customFormat="1" ht="11.1" customHeight="1" x14ac:dyDescent="0.25"/>
    <row r="472" s="33" customFormat="1" ht="11.1" customHeight="1" x14ac:dyDescent="0.25"/>
    <row r="473" s="33" customFormat="1" ht="11.1" customHeight="1" x14ac:dyDescent="0.25"/>
    <row r="474" s="33" customFormat="1" ht="11.1" customHeight="1" x14ac:dyDescent="0.25"/>
    <row r="475" s="33" customFormat="1" ht="11.1" customHeight="1" x14ac:dyDescent="0.25"/>
    <row r="476" s="33" customFormat="1" ht="11.1" customHeight="1" x14ac:dyDescent="0.25"/>
    <row r="477" s="33" customFormat="1" ht="11.1" customHeight="1" x14ac:dyDescent="0.25"/>
    <row r="478" s="33" customFormat="1" ht="11.1" customHeight="1" x14ac:dyDescent="0.25"/>
    <row r="479" s="33" customFormat="1" ht="11.1" customHeight="1" x14ac:dyDescent="0.25"/>
    <row r="480" s="33" customFormat="1" ht="11.1" customHeight="1" x14ac:dyDescent="0.25"/>
    <row r="481" s="33" customFormat="1" ht="11.1" customHeight="1" x14ac:dyDescent="0.25"/>
    <row r="482" s="33" customFormat="1" ht="11.1" customHeight="1" x14ac:dyDescent="0.25"/>
    <row r="483" s="33" customFormat="1" ht="11.1" customHeight="1" x14ac:dyDescent="0.25"/>
    <row r="484" s="33" customFormat="1" ht="11.1" customHeight="1" x14ac:dyDescent="0.25"/>
    <row r="485" s="33" customFormat="1" ht="11.1" customHeight="1" x14ac:dyDescent="0.25"/>
    <row r="486" s="33" customFormat="1" ht="11.1" customHeight="1" x14ac:dyDescent="0.25"/>
    <row r="487" s="33" customFormat="1" ht="11.1" customHeight="1" x14ac:dyDescent="0.25"/>
    <row r="488" s="33" customFormat="1" ht="11.1" customHeight="1" x14ac:dyDescent="0.25"/>
    <row r="489" s="33" customFormat="1" ht="11.1" customHeight="1" x14ac:dyDescent="0.25"/>
    <row r="490" s="33" customFormat="1" ht="11.1" customHeight="1" x14ac:dyDescent="0.25"/>
    <row r="491" s="33" customFormat="1" ht="11.1" customHeight="1" x14ac:dyDescent="0.25"/>
    <row r="492" s="33" customFormat="1" ht="11.1" customHeight="1" x14ac:dyDescent="0.25"/>
    <row r="493" s="33" customFormat="1" ht="11.1" customHeight="1" x14ac:dyDescent="0.25"/>
    <row r="494" s="33" customFormat="1" ht="11.1" customHeight="1" x14ac:dyDescent="0.25"/>
    <row r="495" s="33" customFormat="1" ht="11.1" customHeight="1" x14ac:dyDescent="0.25"/>
    <row r="496" s="33" customFormat="1" ht="11.1" customHeight="1" x14ac:dyDescent="0.25"/>
    <row r="497" s="33" customFormat="1" ht="11.1" customHeight="1" x14ac:dyDescent="0.25"/>
    <row r="498" s="33" customFormat="1" ht="11.1" customHeight="1" x14ac:dyDescent="0.25"/>
    <row r="499" s="33" customFormat="1" ht="11.1" customHeight="1" x14ac:dyDescent="0.25"/>
    <row r="500" s="33" customFormat="1" ht="11.1" customHeight="1" x14ac:dyDescent="0.25"/>
    <row r="501" s="33" customFormat="1" ht="11.1" customHeight="1" x14ac:dyDescent="0.25"/>
    <row r="502" s="33" customFormat="1" ht="11.1" customHeight="1" x14ac:dyDescent="0.25"/>
    <row r="503" s="33" customFormat="1" ht="11.1" customHeight="1" x14ac:dyDescent="0.25"/>
    <row r="504" s="33" customFormat="1" ht="11.1" customHeight="1" x14ac:dyDescent="0.25"/>
    <row r="505" s="33" customFormat="1" ht="11.1" customHeight="1" x14ac:dyDescent="0.25"/>
    <row r="506" s="33" customFormat="1" ht="11.1" customHeight="1" x14ac:dyDescent="0.25"/>
    <row r="507" s="33" customFormat="1" ht="11.1" customHeight="1" x14ac:dyDescent="0.25"/>
    <row r="508" s="33" customFormat="1" ht="11.1" customHeight="1" x14ac:dyDescent="0.25"/>
    <row r="509" s="33" customFormat="1" ht="11.1" customHeight="1" x14ac:dyDescent="0.25"/>
    <row r="510" s="33" customFormat="1" ht="11.1" customHeight="1" x14ac:dyDescent="0.25"/>
    <row r="511" s="33" customFormat="1" ht="11.1" customHeight="1" x14ac:dyDescent="0.25"/>
    <row r="512" s="33" customFormat="1" ht="11.1" customHeight="1" x14ac:dyDescent="0.25"/>
    <row r="513" s="33" customFormat="1" ht="11.1" customHeight="1" x14ac:dyDescent="0.25"/>
    <row r="514" s="33" customFormat="1" ht="11.1" customHeight="1" x14ac:dyDescent="0.25"/>
    <row r="515" s="33" customFormat="1" ht="11.1" customHeight="1" x14ac:dyDescent="0.25"/>
    <row r="516" s="33" customFormat="1" ht="11.1" customHeight="1" x14ac:dyDescent="0.25"/>
    <row r="517" s="33" customFormat="1" ht="11.1" customHeight="1" x14ac:dyDescent="0.25"/>
    <row r="518" s="33" customFormat="1" ht="11.1" customHeight="1" x14ac:dyDescent="0.25"/>
    <row r="519" s="33" customFormat="1" ht="11.1" customHeight="1" x14ac:dyDescent="0.25"/>
    <row r="520" s="33" customFormat="1" ht="11.1" customHeight="1" x14ac:dyDescent="0.25"/>
    <row r="521" s="33" customFormat="1" ht="11.1" customHeight="1" x14ac:dyDescent="0.25"/>
    <row r="522" s="33" customFormat="1" ht="11.1" customHeight="1" x14ac:dyDescent="0.25"/>
    <row r="523" s="33" customFormat="1" ht="11.1" customHeight="1" x14ac:dyDescent="0.25"/>
    <row r="524" s="33" customFormat="1" ht="11.1" customHeight="1" x14ac:dyDescent="0.25"/>
    <row r="525" s="33" customFormat="1" ht="11.1" customHeight="1" x14ac:dyDescent="0.25"/>
    <row r="526" s="33" customFormat="1" ht="11.1" customHeight="1" x14ac:dyDescent="0.25"/>
    <row r="527" s="33" customFormat="1" ht="11.1" customHeight="1" x14ac:dyDescent="0.25"/>
    <row r="528" s="33" customFormat="1" ht="11.1" customHeight="1" x14ac:dyDescent="0.25"/>
    <row r="529" s="33" customFormat="1" ht="11.1" customHeight="1" x14ac:dyDescent="0.25"/>
    <row r="530" s="33" customFormat="1" ht="11.1" customHeight="1" x14ac:dyDescent="0.25"/>
    <row r="531" s="33" customFormat="1" ht="11.1" customHeight="1" x14ac:dyDescent="0.25"/>
    <row r="532" s="33" customFormat="1" ht="11.1" customHeight="1" x14ac:dyDescent="0.25"/>
    <row r="533" s="33" customFormat="1" ht="11.1" customHeight="1" x14ac:dyDescent="0.25"/>
    <row r="534" s="33" customFormat="1" ht="11.1" customHeight="1" x14ac:dyDescent="0.25"/>
    <row r="535" s="33" customFormat="1" ht="11.1" customHeight="1" x14ac:dyDescent="0.25"/>
    <row r="536" s="33" customFormat="1" ht="11.1" customHeight="1" x14ac:dyDescent="0.25"/>
    <row r="537" s="33" customFormat="1" ht="11.1" customHeight="1" x14ac:dyDescent="0.25"/>
    <row r="538" s="33" customFormat="1" ht="11.1" customHeight="1" x14ac:dyDescent="0.25"/>
    <row r="539" s="33" customFormat="1" ht="11.1" customHeight="1" x14ac:dyDescent="0.25"/>
    <row r="540" s="33" customFormat="1" ht="11.1" customHeight="1" x14ac:dyDescent="0.25"/>
    <row r="541" s="33" customFormat="1" ht="11.1" customHeight="1" x14ac:dyDescent="0.25"/>
    <row r="542" s="33" customFormat="1" ht="11.1" customHeight="1" x14ac:dyDescent="0.25"/>
    <row r="543" s="33" customFormat="1" ht="11.1" customHeight="1" x14ac:dyDescent="0.25"/>
    <row r="544" s="33" customFormat="1" ht="11.1" customHeight="1" x14ac:dyDescent="0.25"/>
    <row r="545" s="33" customFormat="1" ht="11.1" customHeight="1" x14ac:dyDescent="0.25"/>
    <row r="546" s="33" customFormat="1" ht="11.1" customHeight="1" x14ac:dyDescent="0.25"/>
    <row r="547" s="33" customFormat="1" ht="11.1" customHeight="1" x14ac:dyDescent="0.25"/>
    <row r="548" s="33" customFormat="1" ht="11.1" customHeight="1" x14ac:dyDescent="0.25"/>
    <row r="549" s="33" customFormat="1" ht="11.1" customHeight="1" x14ac:dyDescent="0.25"/>
    <row r="550" s="33" customFormat="1" ht="11.1" customHeight="1" x14ac:dyDescent="0.25"/>
    <row r="551" s="33" customFormat="1" ht="11.1" customHeight="1" x14ac:dyDescent="0.25"/>
    <row r="552" s="33" customFormat="1" ht="11.1" customHeight="1" x14ac:dyDescent="0.25"/>
    <row r="553" s="33" customFormat="1" ht="11.1" customHeight="1" x14ac:dyDescent="0.25"/>
    <row r="554" s="33" customFormat="1" ht="11.1" customHeight="1" x14ac:dyDescent="0.25"/>
    <row r="555" s="33" customFormat="1" ht="11.1" customHeight="1" x14ac:dyDescent="0.25"/>
    <row r="556" s="33" customFormat="1" ht="11.1" customHeight="1" x14ac:dyDescent="0.25"/>
    <row r="557" s="33" customFormat="1" ht="11.1" customHeight="1" x14ac:dyDescent="0.25"/>
    <row r="558" s="33" customFormat="1" ht="11.1" customHeight="1" x14ac:dyDescent="0.25"/>
    <row r="559" s="33" customFormat="1" ht="11.1" customHeight="1" x14ac:dyDescent="0.25"/>
    <row r="560" s="33" customFormat="1" ht="11.1" customHeight="1" x14ac:dyDescent="0.25"/>
    <row r="561" s="33" customFormat="1" ht="11.1" customHeight="1" x14ac:dyDescent="0.25"/>
    <row r="562" s="33" customFormat="1" ht="11.1" customHeight="1" x14ac:dyDescent="0.25"/>
    <row r="563" s="33" customFormat="1" ht="11.1" customHeight="1" x14ac:dyDescent="0.25"/>
    <row r="564" s="33" customFormat="1" ht="11.1" customHeight="1" x14ac:dyDescent="0.25"/>
    <row r="565" s="33" customFormat="1" ht="11.1" customHeight="1" x14ac:dyDescent="0.25"/>
    <row r="566" s="33" customFormat="1" ht="11.1" customHeight="1" x14ac:dyDescent="0.25"/>
    <row r="567" s="33" customFormat="1" ht="11.1" customHeight="1" x14ac:dyDescent="0.25"/>
    <row r="568" s="33" customFormat="1" ht="11.1" customHeight="1" x14ac:dyDescent="0.25"/>
    <row r="569" s="33" customFormat="1" ht="11.1" customHeight="1" x14ac:dyDescent="0.25"/>
    <row r="570" s="33" customFormat="1" ht="11.1" customHeight="1" x14ac:dyDescent="0.25"/>
    <row r="571" s="33" customFormat="1" ht="11.1" customHeight="1" x14ac:dyDescent="0.25"/>
    <row r="572" s="33" customFormat="1" ht="11.1" customHeight="1" x14ac:dyDescent="0.25"/>
    <row r="573" s="33" customFormat="1" ht="11.1" customHeight="1" x14ac:dyDescent="0.25"/>
    <row r="574" s="33" customFormat="1" ht="11.1" customHeight="1" x14ac:dyDescent="0.25"/>
    <row r="575" s="33" customFormat="1" ht="11.1" customHeight="1" x14ac:dyDescent="0.25"/>
    <row r="576" s="33" customFormat="1" ht="11.1" customHeight="1" x14ac:dyDescent="0.25"/>
    <row r="577" s="33" customFormat="1" ht="11.1" customHeight="1" x14ac:dyDescent="0.25"/>
    <row r="578" s="33" customFormat="1" ht="11.1" customHeight="1" x14ac:dyDescent="0.25"/>
    <row r="579" s="33" customFormat="1" ht="11.1" customHeight="1" x14ac:dyDescent="0.25"/>
    <row r="580" s="33" customFormat="1" ht="11.1" customHeight="1" x14ac:dyDescent="0.25"/>
    <row r="581" s="33" customFormat="1" ht="11.1" customHeight="1" x14ac:dyDescent="0.25"/>
    <row r="582" s="33" customFormat="1" ht="11.1" customHeight="1" x14ac:dyDescent="0.25"/>
    <row r="583" s="33" customFormat="1" ht="11.1" customHeight="1" x14ac:dyDescent="0.25"/>
    <row r="584" s="33" customFormat="1" ht="11.1" customHeight="1" x14ac:dyDescent="0.25"/>
    <row r="585" s="33" customFormat="1" ht="11.1" customHeight="1" x14ac:dyDescent="0.25"/>
    <row r="586" s="33" customFormat="1" ht="11.1" customHeight="1" x14ac:dyDescent="0.25"/>
    <row r="587" s="33" customFormat="1" ht="11.1" customHeight="1" x14ac:dyDescent="0.25"/>
    <row r="588" s="33" customFormat="1" ht="11.1" customHeight="1" x14ac:dyDescent="0.25"/>
    <row r="589" s="33" customFormat="1" ht="11.1" customHeight="1" x14ac:dyDescent="0.25"/>
    <row r="590" s="33" customFormat="1" ht="11.1" customHeight="1" x14ac:dyDescent="0.25"/>
    <row r="591" s="33" customFormat="1" ht="11.1" customHeight="1" x14ac:dyDescent="0.25"/>
    <row r="592" s="33" customFormat="1" ht="11.1" customHeight="1" x14ac:dyDescent="0.25"/>
    <row r="593" s="33" customFormat="1" ht="11.1" customHeight="1" x14ac:dyDescent="0.25"/>
    <row r="594" s="33" customFormat="1" ht="11.1" customHeight="1" x14ac:dyDescent="0.25"/>
    <row r="595" s="33" customFormat="1" ht="11.1" customHeight="1" x14ac:dyDescent="0.25"/>
    <row r="596" s="33" customFormat="1" ht="11.1" customHeight="1" x14ac:dyDescent="0.25"/>
    <row r="597" s="33" customFormat="1" ht="11.1" customHeight="1" x14ac:dyDescent="0.25"/>
    <row r="598" s="33" customFormat="1" ht="11.1" customHeight="1" x14ac:dyDescent="0.25"/>
    <row r="599" s="33" customFormat="1" ht="11.1" customHeight="1" x14ac:dyDescent="0.25"/>
    <row r="600" s="33" customFormat="1" ht="11.1" customHeight="1" x14ac:dyDescent="0.25"/>
    <row r="601" s="33" customFormat="1" ht="11.1" customHeight="1" x14ac:dyDescent="0.25"/>
    <row r="602" s="33" customFormat="1" ht="11.1" customHeight="1" x14ac:dyDescent="0.25"/>
    <row r="603" s="33" customFormat="1" ht="11.1" customHeight="1" x14ac:dyDescent="0.25"/>
    <row r="604" s="33" customFormat="1" ht="11.1" customHeight="1" x14ac:dyDescent="0.25"/>
    <row r="605" s="33" customFormat="1" ht="11.1" customHeight="1" x14ac:dyDescent="0.25"/>
    <row r="606" s="33" customFormat="1" ht="11.1" customHeight="1" x14ac:dyDescent="0.25"/>
    <row r="607" s="33" customFormat="1" ht="11.1" customHeight="1" x14ac:dyDescent="0.25"/>
    <row r="608" s="33" customFormat="1" ht="11.1" customHeight="1" x14ac:dyDescent="0.25"/>
    <row r="609" s="33" customFormat="1" ht="11.1" customHeight="1" x14ac:dyDescent="0.25"/>
    <row r="610" s="33" customFormat="1" ht="11.1" customHeight="1" x14ac:dyDescent="0.25"/>
    <row r="611" s="33" customFormat="1" ht="11.1" customHeight="1" x14ac:dyDescent="0.25"/>
    <row r="612" s="33" customFormat="1" ht="11.1" customHeight="1" x14ac:dyDescent="0.25"/>
    <row r="613" s="33" customFormat="1" ht="11.1" customHeight="1" x14ac:dyDescent="0.25"/>
    <row r="614" s="33" customFormat="1" ht="11.1" customHeight="1" x14ac:dyDescent="0.25"/>
    <row r="615" s="33" customFormat="1" ht="11.1" customHeight="1" x14ac:dyDescent="0.25"/>
    <row r="616" s="33" customFormat="1" ht="11.1" customHeight="1" x14ac:dyDescent="0.25"/>
    <row r="617" s="33" customFormat="1" ht="11.1" customHeight="1" x14ac:dyDescent="0.25"/>
    <row r="618" s="33" customFormat="1" ht="11.1" customHeight="1" x14ac:dyDescent="0.25"/>
    <row r="619" s="33" customFormat="1" ht="11.1" customHeight="1" x14ac:dyDescent="0.25"/>
    <row r="620" s="33" customFormat="1" ht="11.1" customHeight="1" x14ac:dyDescent="0.25"/>
    <row r="621" s="33" customFormat="1" ht="11.1" customHeight="1" x14ac:dyDescent="0.25"/>
    <row r="622" s="33" customFormat="1" ht="11.1" customHeight="1" x14ac:dyDescent="0.25"/>
    <row r="623" s="33" customFormat="1" ht="11.1" customHeight="1" x14ac:dyDescent="0.25"/>
    <row r="624" s="33" customFormat="1" ht="11.1" customHeight="1" x14ac:dyDescent="0.25"/>
    <row r="625" s="33" customFormat="1" ht="11.1" customHeight="1" x14ac:dyDescent="0.25"/>
    <row r="626" s="33" customFormat="1" ht="11.1" customHeight="1" x14ac:dyDescent="0.25"/>
    <row r="627" s="33" customFormat="1" ht="11.1" customHeight="1" x14ac:dyDescent="0.25"/>
    <row r="628" s="33" customFormat="1" ht="11.1" customHeight="1" x14ac:dyDescent="0.25"/>
    <row r="629" s="33" customFormat="1" ht="11.1" customHeight="1" x14ac:dyDescent="0.25"/>
    <row r="630" s="33" customFormat="1" ht="11.1" customHeight="1" x14ac:dyDescent="0.25"/>
    <row r="631" s="33" customFormat="1" ht="11.1" customHeight="1" x14ac:dyDescent="0.25"/>
    <row r="632" s="33" customFormat="1" ht="11.1" customHeight="1" x14ac:dyDescent="0.25"/>
    <row r="633" s="33" customFormat="1" ht="11.1" customHeight="1" x14ac:dyDescent="0.25"/>
    <row r="634" s="33" customFormat="1" ht="11.1" customHeight="1" x14ac:dyDescent="0.25"/>
    <row r="635" s="33" customFormat="1" ht="11.1" customHeight="1" x14ac:dyDescent="0.25"/>
    <row r="636" s="33" customFormat="1" ht="11.1" customHeight="1" x14ac:dyDescent="0.25"/>
    <row r="637" s="33" customFormat="1" ht="11.1" customHeight="1" x14ac:dyDescent="0.25"/>
    <row r="638" s="33" customFormat="1" ht="11.1" customHeight="1" x14ac:dyDescent="0.25"/>
    <row r="639" s="33" customFormat="1" ht="11.1" customHeight="1" x14ac:dyDescent="0.25"/>
    <row r="640" s="33" customFormat="1" ht="11.1" customHeight="1" x14ac:dyDescent="0.25"/>
    <row r="641" s="33" customFormat="1" ht="11.1" customHeight="1" x14ac:dyDescent="0.25"/>
    <row r="642" s="33" customFormat="1" ht="11.1" customHeight="1" x14ac:dyDescent="0.25"/>
    <row r="643" s="33" customFormat="1" ht="11.1" customHeight="1" x14ac:dyDescent="0.25"/>
    <row r="644" s="33" customFormat="1" ht="11.1" customHeight="1" x14ac:dyDescent="0.25"/>
    <row r="645" s="33" customFormat="1" ht="11.1" customHeight="1" x14ac:dyDescent="0.25"/>
    <row r="646" s="33" customFormat="1" ht="11.1" customHeight="1" x14ac:dyDescent="0.25"/>
    <row r="647" s="33" customFormat="1" ht="11.1" customHeight="1" x14ac:dyDescent="0.25"/>
    <row r="648" s="33" customFormat="1" ht="11.1" customHeight="1" x14ac:dyDescent="0.25"/>
    <row r="649" s="33" customFormat="1" ht="11.1" customHeight="1" x14ac:dyDescent="0.25"/>
    <row r="650" s="33" customFormat="1" ht="11.1" customHeight="1" x14ac:dyDescent="0.25"/>
    <row r="651" s="33" customFormat="1" ht="11.1" customHeight="1" x14ac:dyDescent="0.25"/>
    <row r="652" s="33" customFormat="1" ht="11.1" customHeight="1" x14ac:dyDescent="0.25"/>
    <row r="653" s="33" customFormat="1" ht="11.1" customHeight="1" x14ac:dyDescent="0.25"/>
    <row r="654" s="33" customFormat="1" ht="11.1" customHeight="1" x14ac:dyDescent="0.25"/>
    <row r="655" s="33" customFormat="1" ht="11.1" customHeight="1" x14ac:dyDescent="0.25"/>
    <row r="656" s="33" customFormat="1" ht="11.1" customHeight="1" x14ac:dyDescent="0.25"/>
    <row r="657" s="33" customFormat="1" ht="11.1" customHeight="1" x14ac:dyDescent="0.25"/>
    <row r="658" s="33" customFormat="1" ht="11.1" customHeight="1" x14ac:dyDescent="0.25"/>
    <row r="659" s="33" customFormat="1" ht="11.1" customHeight="1" x14ac:dyDescent="0.25"/>
    <row r="660" s="33" customFormat="1" ht="11.1" customHeight="1" x14ac:dyDescent="0.25"/>
    <row r="661" s="33" customFormat="1" ht="11.1" customHeight="1" x14ac:dyDescent="0.25"/>
    <row r="662" s="33" customFormat="1" ht="11.1" customHeight="1" x14ac:dyDescent="0.25"/>
    <row r="663" s="33" customFormat="1" ht="11.1" customHeight="1" x14ac:dyDescent="0.25"/>
    <row r="664" s="33" customFormat="1" ht="11.1" customHeight="1" x14ac:dyDescent="0.25"/>
    <row r="665" s="33" customFormat="1" ht="11.1" customHeight="1" x14ac:dyDescent="0.25"/>
    <row r="666" s="33" customFormat="1" ht="11.1" customHeight="1" x14ac:dyDescent="0.25"/>
    <row r="667" s="33" customFormat="1" ht="11.1" customHeight="1" x14ac:dyDescent="0.25"/>
    <row r="668" s="33" customFormat="1" ht="11.1" customHeight="1" x14ac:dyDescent="0.25"/>
    <row r="669" s="33" customFormat="1" ht="11.1" customHeight="1" x14ac:dyDescent="0.25"/>
    <row r="670" s="33" customFormat="1" ht="11.1" customHeight="1" x14ac:dyDescent="0.25"/>
    <row r="671" s="33" customFormat="1" ht="11.1" customHeight="1" x14ac:dyDescent="0.25"/>
    <row r="672" s="33" customFormat="1" ht="11.1" customHeight="1" x14ac:dyDescent="0.25"/>
    <row r="673" s="33" customFormat="1" ht="11.1" customHeight="1" x14ac:dyDescent="0.25"/>
    <row r="674" s="33" customFormat="1" ht="11.1" customHeight="1" x14ac:dyDescent="0.25"/>
    <row r="675" s="33" customFormat="1" ht="11.1" customHeight="1" x14ac:dyDescent="0.25"/>
    <row r="676" s="33" customFormat="1" ht="11.1" customHeight="1" x14ac:dyDescent="0.25"/>
    <row r="677" s="33" customFormat="1" ht="11.1" customHeight="1" x14ac:dyDescent="0.25"/>
    <row r="678" s="33" customFormat="1" ht="11.1" customHeight="1" x14ac:dyDescent="0.25"/>
    <row r="679" s="33" customFormat="1" ht="11.1" customHeight="1" x14ac:dyDescent="0.25"/>
    <row r="680" s="33" customFormat="1" ht="11.1" customHeight="1" x14ac:dyDescent="0.25"/>
    <row r="681" s="33" customFormat="1" ht="11.1" customHeight="1" x14ac:dyDescent="0.25"/>
    <row r="682" s="33" customFormat="1" ht="11.1" customHeight="1" x14ac:dyDescent="0.25"/>
    <row r="683" s="33" customFormat="1" ht="11.1" customHeight="1" x14ac:dyDescent="0.25"/>
    <row r="684" s="33" customFormat="1" ht="11.1" customHeight="1" x14ac:dyDescent="0.25"/>
    <row r="685" s="33" customFormat="1" ht="11.1" customHeight="1" x14ac:dyDescent="0.25"/>
    <row r="686" s="33" customFormat="1" ht="11.1" customHeight="1" x14ac:dyDescent="0.25"/>
    <row r="687" s="33" customFormat="1" ht="11.1" customHeight="1" x14ac:dyDescent="0.25"/>
    <row r="688" s="33" customFormat="1" ht="11.1" customHeight="1" x14ac:dyDescent="0.25"/>
    <row r="689" s="33" customFormat="1" ht="11.1" customHeight="1" x14ac:dyDescent="0.25"/>
    <row r="690" s="33" customFormat="1" ht="11.1" customHeight="1" x14ac:dyDescent="0.25"/>
    <row r="691" s="33" customFormat="1" ht="11.1" customHeight="1" x14ac:dyDescent="0.25"/>
    <row r="692" s="33" customFormat="1" ht="11.1" customHeight="1" x14ac:dyDescent="0.25"/>
    <row r="693" s="33" customFormat="1" ht="11.1" customHeight="1" x14ac:dyDescent="0.25"/>
    <row r="694" s="33" customFormat="1" ht="11.1" customHeight="1" x14ac:dyDescent="0.25"/>
    <row r="695" s="33" customFormat="1" ht="11.1" customHeight="1" x14ac:dyDescent="0.25"/>
    <row r="696" s="33" customFormat="1" ht="11.1" customHeight="1" x14ac:dyDescent="0.25"/>
    <row r="697" s="33" customFormat="1" ht="11.1" customHeight="1" x14ac:dyDescent="0.25"/>
    <row r="698" s="33" customFormat="1" ht="11.1" customHeight="1" x14ac:dyDescent="0.25"/>
    <row r="699" s="33" customFormat="1" ht="11.1" customHeight="1" x14ac:dyDescent="0.25"/>
    <row r="700" s="33" customFormat="1" ht="11.1" customHeight="1" x14ac:dyDescent="0.25"/>
    <row r="701" s="33" customFormat="1" ht="11.1" customHeight="1" x14ac:dyDescent="0.25"/>
    <row r="702" s="33" customFormat="1" ht="11.1" customHeight="1" x14ac:dyDescent="0.25"/>
    <row r="703" s="33" customFormat="1" ht="11.1" customHeight="1" x14ac:dyDescent="0.25"/>
    <row r="704" s="33" customFormat="1" ht="11.1" customHeight="1" x14ac:dyDescent="0.25"/>
    <row r="705" s="33" customFormat="1" ht="11.1" customHeight="1" x14ac:dyDescent="0.25"/>
    <row r="706" s="33" customFormat="1" ht="11.1" customHeight="1" x14ac:dyDescent="0.25"/>
    <row r="707" s="33" customFormat="1" ht="11.1" customHeight="1" x14ac:dyDescent="0.25"/>
    <row r="708" s="33" customFormat="1" ht="11.1" customHeight="1" x14ac:dyDescent="0.25"/>
    <row r="709" s="33" customFormat="1" ht="11.1" customHeight="1" x14ac:dyDescent="0.25"/>
    <row r="710" s="33" customFormat="1" ht="11.1" customHeight="1" x14ac:dyDescent="0.25"/>
    <row r="711" s="33" customFormat="1" ht="11.1" customHeight="1" x14ac:dyDescent="0.25"/>
    <row r="712" s="33" customFormat="1" ht="11.1" customHeight="1" x14ac:dyDescent="0.25"/>
    <row r="713" s="33" customFormat="1" ht="11.1" customHeight="1" x14ac:dyDescent="0.25"/>
    <row r="714" s="33" customFormat="1" ht="11.1" customHeight="1" x14ac:dyDescent="0.25"/>
    <row r="715" s="33" customFormat="1" ht="11.1" customHeight="1" x14ac:dyDescent="0.25"/>
    <row r="716" s="33" customFormat="1" ht="11.1" customHeight="1" x14ac:dyDescent="0.25"/>
    <row r="717" s="33" customFormat="1" ht="11.1" customHeight="1" x14ac:dyDescent="0.25"/>
    <row r="718" s="33" customFormat="1" ht="11.1" customHeight="1" x14ac:dyDescent="0.25"/>
    <row r="719" s="33" customFormat="1" ht="11.1" customHeight="1" x14ac:dyDescent="0.25"/>
    <row r="720" s="33" customFormat="1" ht="11.1" customHeight="1" x14ac:dyDescent="0.25"/>
    <row r="721" s="33" customFormat="1" ht="11.1" customHeight="1" x14ac:dyDescent="0.25"/>
    <row r="722" s="33" customFormat="1" ht="11.1" customHeight="1" x14ac:dyDescent="0.25"/>
    <row r="723" s="33" customFormat="1" ht="11.1" customHeight="1" x14ac:dyDescent="0.25"/>
    <row r="724" s="33" customFormat="1" ht="11.1" customHeight="1" x14ac:dyDescent="0.25"/>
    <row r="725" s="33" customFormat="1" ht="11.1" customHeight="1" x14ac:dyDescent="0.25"/>
    <row r="726" s="33" customFormat="1" ht="11.1" customHeight="1" x14ac:dyDescent="0.25"/>
    <row r="727" s="33" customFormat="1" ht="11.1" customHeight="1" x14ac:dyDescent="0.25"/>
    <row r="728" s="33" customFormat="1" ht="11.1" customHeight="1" x14ac:dyDescent="0.25"/>
    <row r="729" s="33" customFormat="1" ht="11.1" customHeight="1" x14ac:dyDescent="0.25"/>
    <row r="730" s="33" customFormat="1" ht="11.1" customHeight="1" x14ac:dyDescent="0.25"/>
    <row r="731" s="33" customFormat="1" ht="11.1" customHeight="1" x14ac:dyDescent="0.25"/>
    <row r="732" s="33" customFormat="1" ht="11.1" customHeight="1" x14ac:dyDescent="0.25"/>
    <row r="733" s="33" customFormat="1" ht="11.1" customHeight="1" x14ac:dyDescent="0.25"/>
    <row r="734" s="33" customFormat="1" ht="11.1" customHeight="1" x14ac:dyDescent="0.25"/>
    <row r="735" s="33" customFormat="1" ht="11.1" customHeight="1" x14ac:dyDescent="0.25"/>
    <row r="736" s="33" customFormat="1" ht="11.1" customHeight="1" x14ac:dyDescent="0.25"/>
    <row r="737" s="33" customFormat="1" ht="11.1" customHeight="1" x14ac:dyDescent="0.25"/>
    <row r="738" s="33" customFormat="1" ht="11.1" customHeight="1" x14ac:dyDescent="0.25"/>
    <row r="739" s="33" customFormat="1" ht="11.1" customHeight="1" x14ac:dyDescent="0.25"/>
    <row r="740" s="33" customFormat="1" ht="11.1" customHeight="1" x14ac:dyDescent="0.25"/>
    <row r="741" s="33" customFormat="1" ht="11.1" customHeight="1" x14ac:dyDescent="0.25"/>
    <row r="742" s="33" customFormat="1" ht="11.1" customHeight="1" x14ac:dyDescent="0.25"/>
    <row r="743" s="33" customFormat="1" ht="11.1" customHeight="1" x14ac:dyDescent="0.25"/>
    <row r="744" s="33" customFormat="1" ht="11.1" customHeight="1" x14ac:dyDescent="0.25"/>
    <row r="745" s="33" customFormat="1" ht="11.1" customHeight="1" x14ac:dyDescent="0.25"/>
    <row r="746" s="33" customFormat="1" ht="11.1" customHeight="1" x14ac:dyDescent="0.25"/>
    <row r="747" s="33" customFormat="1" ht="11.1" customHeight="1" x14ac:dyDescent="0.25"/>
    <row r="748" s="33" customFormat="1" ht="11.1" customHeight="1" x14ac:dyDescent="0.25"/>
    <row r="749" s="33" customFormat="1" ht="11.1" customHeight="1" x14ac:dyDescent="0.25"/>
    <row r="750" s="33" customFormat="1" ht="11.1" customHeight="1" x14ac:dyDescent="0.25"/>
    <row r="751" s="33" customFormat="1" ht="11.1" customHeight="1" x14ac:dyDescent="0.25"/>
    <row r="752" s="33" customFormat="1" ht="11.1" customHeight="1" x14ac:dyDescent="0.25"/>
    <row r="753" s="33" customFormat="1" ht="11.1" customHeight="1" x14ac:dyDescent="0.25"/>
    <row r="754" s="33" customFormat="1" ht="11.1" customHeight="1" x14ac:dyDescent="0.25"/>
    <row r="755" s="33" customFormat="1" ht="11.1" customHeight="1" x14ac:dyDescent="0.25"/>
    <row r="756" s="33" customFormat="1" ht="11.1" customHeight="1" x14ac:dyDescent="0.25"/>
    <row r="757" s="33" customFormat="1" ht="11.1" customHeight="1" x14ac:dyDescent="0.25"/>
    <row r="758" s="33" customFormat="1" ht="11.1" customHeight="1" x14ac:dyDescent="0.25"/>
    <row r="759" s="33" customFormat="1" ht="11.1" customHeight="1" x14ac:dyDescent="0.25"/>
    <row r="760" s="33" customFormat="1" ht="11.1" customHeight="1" x14ac:dyDescent="0.25"/>
    <row r="761" s="33" customFormat="1" ht="11.1" customHeight="1" x14ac:dyDescent="0.25"/>
    <row r="762" s="33" customFormat="1" ht="11.1" customHeight="1" x14ac:dyDescent="0.25"/>
    <row r="763" s="33" customFormat="1" ht="11.1" customHeight="1" x14ac:dyDescent="0.25"/>
    <row r="764" s="33" customFormat="1" ht="11.1" customHeight="1" x14ac:dyDescent="0.25"/>
    <row r="765" s="33" customFormat="1" ht="11.1" customHeight="1" x14ac:dyDescent="0.25"/>
    <row r="766" s="33" customFormat="1" ht="11.1" customHeight="1" x14ac:dyDescent="0.25"/>
    <row r="767" s="33" customFormat="1" ht="11.1" customHeight="1" x14ac:dyDescent="0.25"/>
    <row r="768" s="33" customFormat="1" ht="11.1" customHeight="1" x14ac:dyDescent="0.25"/>
    <row r="769" s="33" customFormat="1" ht="11.1" customHeight="1" x14ac:dyDescent="0.25"/>
    <row r="770" s="33" customFormat="1" ht="11.1" customHeight="1" x14ac:dyDescent="0.25"/>
    <row r="771" s="33" customFormat="1" ht="11.1" customHeight="1" x14ac:dyDescent="0.25"/>
    <row r="772" s="33" customFormat="1" ht="11.1" customHeight="1" x14ac:dyDescent="0.25"/>
    <row r="773" s="33" customFormat="1" ht="11.1" customHeight="1" x14ac:dyDescent="0.25"/>
    <row r="774" s="33" customFormat="1" ht="11.1" customHeight="1" x14ac:dyDescent="0.25"/>
    <row r="775" s="33" customFormat="1" ht="11.1" customHeight="1" x14ac:dyDescent="0.25"/>
    <row r="776" s="33" customFormat="1" ht="11.1" customHeight="1" x14ac:dyDescent="0.25"/>
    <row r="777" s="33" customFormat="1" ht="11.1" customHeight="1" x14ac:dyDescent="0.25"/>
    <row r="778" s="33" customFormat="1" ht="11.1" customHeight="1" x14ac:dyDescent="0.25"/>
    <row r="779" s="33" customFormat="1" ht="11.1" customHeight="1" x14ac:dyDescent="0.25"/>
    <row r="780" s="33" customFormat="1" ht="11.1" customHeight="1" x14ac:dyDescent="0.25"/>
    <row r="781" s="33" customFormat="1" ht="11.1" customHeight="1" x14ac:dyDescent="0.25"/>
    <row r="782" s="33" customFormat="1" ht="11.1" customHeight="1" x14ac:dyDescent="0.25"/>
    <row r="783" s="33" customFormat="1" ht="11.1" customHeight="1" x14ac:dyDescent="0.25"/>
    <row r="784" s="33" customFormat="1" ht="11.1" customHeight="1" x14ac:dyDescent="0.25"/>
    <row r="785" s="33" customFormat="1" ht="11.1" customHeight="1" x14ac:dyDescent="0.25"/>
    <row r="786" s="33" customFormat="1" ht="11.1" customHeight="1" x14ac:dyDescent="0.25"/>
    <row r="787" s="33" customFormat="1" ht="11.1" customHeight="1" x14ac:dyDescent="0.25"/>
    <row r="788" s="33" customFormat="1" ht="11.1" customHeight="1" x14ac:dyDescent="0.25"/>
    <row r="789" s="33" customFormat="1" ht="11.1" customHeight="1" x14ac:dyDescent="0.25"/>
    <row r="790" s="33" customFormat="1" ht="11.1" customHeight="1" x14ac:dyDescent="0.25"/>
    <row r="791" s="33" customFormat="1" ht="11.1" customHeight="1" x14ac:dyDescent="0.25"/>
    <row r="792" s="33" customFormat="1" ht="11.1" customHeight="1" x14ac:dyDescent="0.25"/>
    <row r="793" s="33" customFormat="1" ht="11.1" customHeight="1" x14ac:dyDescent="0.25"/>
    <row r="794" s="33" customFormat="1" ht="11.1" customHeight="1" x14ac:dyDescent="0.25"/>
    <row r="795" s="33" customFormat="1" ht="11.1" customHeight="1" x14ac:dyDescent="0.25"/>
    <row r="796" s="33" customFormat="1" ht="11.1" customHeight="1" x14ac:dyDescent="0.25"/>
    <row r="797" s="33" customFormat="1" ht="11.1" customHeight="1" x14ac:dyDescent="0.25"/>
    <row r="798" s="33" customFormat="1" ht="11.1" customHeight="1" x14ac:dyDescent="0.25"/>
    <row r="799" s="33" customFormat="1" ht="11.1" customHeight="1" x14ac:dyDescent="0.25"/>
    <row r="800" s="33" customFormat="1" ht="11.1" customHeight="1" x14ac:dyDescent="0.25"/>
    <row r="801" s="33" customFormat="1" ht="11.1" customHeight="1" x14ac:dyDescent="0.25"/>
    <row r="802" s="33" customFormat="1" ht="11.1" customHeight="1" x14ac:dyDescent="0.25"/>
    <row r="803" s="33" customFormat="1" ht="11.1" customHeight="1" x14ac:dyDescent="0.25"/>
    <row r="804" s="33" customFormat="1" ht="11.1" customHeight="1" x14ac:dyDescent="0.25"/>
    <row r="805" s="33" customFormat="1" ht="11.1" customHeight="1" x14ac:dyDescent="0.25"/>
    <row r="806" s="33" customFormat="1" ht="11.1" customHeight="1" x14ac:dyDescent="0.25"/>
    <row r="807" s="33" customFormat="1" ht="11.1" customHeight="1" x14ac:dyDescent="0.25"/>
    <row r="808" s="33" customFormat="1" ht="11.1" customHeight="1" x14ac:dyDescent="0.25"/>
    <row r="809" s="33" customFormat="1" ht="11.1" customHeight="1" x14ac:dyDescent="0.25"/>
    <row r="810" s="33" customFormat="1" ht="11.1" customHeight="1" x14ac:dyDescent="0.25"/>
    <row r="811" s="33" customFormat="1" ht="11.1" customHeight="1" x14ac:dyDescent="0.25"/>
    <row r="812" s="33" customFormat="1" ht="11.1" customHeight="1" x14ac:dyDescent="0.25"/>
    <row r="813" s="33" customFormat="1" ht="11.1" customHeight="1" x14ac:dyDescent="0.25"/>
    <row r="814" s="33" customFormat="1" ht="11.1" customHeight="1" x14ac:dyDescent="0.25"/>
    <row r="815" s="33" customFormat="1" ht="11.1" customHeight="1" x14ac:dyDescent="0.25"/>
    <row r="816" s="33" customFormat="1" ht="11.1" customHeight="1" x14ac:dyDescent="0.25"/>
    <row r="817" s="33" customFormat="1" ht="11.1" customHeight="1" x14ac:dyDescent="0.25"/>
    <row r="818" s="33" customFormat="1" ht="11.1" customHeight="1" x14ac:dyDescent="0.25"/>
    <row r="819" s="33" customFormat="1" ht="11.1" customHeight="1" x14ac:dyDescent="0.25"/>
    <row r="820" s="33" customFormat="1" ht="11.1" customHeight="1" x14ac:dyDescent="0.25"/>
    <row r="821" s="33" customFormat="1" ht="11.1" customHeight="1" x14ac:dyDescent="0.25"/>
    <row r="822" s="33" customFormat="1" ht="11.1" customHeight="1" x14ac:dyDescent="0.25"/>
    <row r="823" s="33" customFormat="1" ht="11.1" customHeight="1" x14ac:dyDescent="0.25"/>
    <row r="824" s="33" customFormat="1" ht="11.1" customHeight="1" x14ac:dyDescent="0.25"/>
    <row r="825" s="33" customFormat="1" ht="11.1" customHeight="1" x14ac:dyDescent="0.25"/>
    <row r="826" s="33" customFormat="1" ht="11.1" customHeight="1" x14ac:dyDescent="0.25"/>
    <row r="827" s="33" customFormat="1" ht="11.1" customHeight="1" x14ac:dyDescent="0.25"/>
    <row r="828" s="33" customFormat="1" ht="11.1" customHeight="1" x14ac:dyDescent="0.25"/>
    <row r="829" s="33" customFormat="1" ht="11.1" customHeight="1" x14ac:dyDescent="0.25"/>
    <row r="830" s="33" customFormat="1" ht="11.1" customHeight="1" x14ac:dyDescent="0.25"/>
    <row r="831" s="33" customFormat="1" ht="11.1" customHeight="1" x14ac:dyDescent="0.25"/>
    <row r="832" s="33" customFormat="1" ht="11.1" customHeight="1" x14ac:dyDescent="0.25"/>
    <row r="833" s="33" customFormat="1" ht="11.1" customHeight="1" x14ac:dyDescent="0.25"/>
    <row r="834" s="33" customFormat="1" ht="11.1" customHeight="1" x14ac:dyDescent="0.25"/>
    <row r="835" s="33" customFormat="1" ht="11.1" customHeight="1" x14ac:dyDescent="0.25"/>
    <row r="836" s="33" customFormat="1" ht="11.1" customHeight="1" x14ac:dyDescent="0.25"/>
    <row r="837" s="33" customFormat="1" ht="11.1" customHeight="1" x14ac:dyDescent="0.25"/>
    <row r="838" s="33" customFormat="1" ht="11.1" customHeight="1" x14ac:dyDescent="0.25"/>
    <row r="839" s="33" customFormat="1" ht="11.1" customHeight="1" x14ac:dyDescent="0.25"/>
    <row r="840" s="33" customFormat="1" ht="11.1" customHeight="1" x14ac:dyDescent="0.25"/>
    <row r="841" s="33" customFormat="1" ht="11.1" customHeight="1" x14ac:dyDescent="0.25"/>
    <row r="842" s="33" customFormat="1" ht="11.1" customHeight="1" x14ac:dyDescent="0.25"/>
    <row r="843" s="33" customFormat="1" ht="11.1" customHeight="1" x14ac:dyDescent="0.25"/>
    <row r="844" s="33" customFormat="1" ht="11.1" customHeight="1" x14ac:dyDescent="0.25"/>
    <row r="845" s="33" customFormat="1" ht="11.1" customHeight="1" x14ac:dyDescent="0.25"/>
    <row r="846" s="33" customFormat="1" ht="11.1" customHeight="1" x14ac:dyDescent="0.25"/>
    <row r="847" s="33" customFormat="1" ht="11.1" customHeight="1" x14ac:dyDescent="0.25"/>
    <row r="848" s="33" customFormat="1" ht="11.1" customHeight="1" x14ac:dyDescent="0.25"/>
    <row r="849" s="33" customFormat="1" ht="11.1" customHeight="1" x14ac:dyDescent="0.25"/>
    <row r="850" s="33" customFormat="1" ht="11.1" customHeight="1" x14ac:dyDescent="0.25"/>
    <row r="851" s="33" customFormat="1" ht="11.1" customHeight="1" x14ac:dyDescent="0.25"/>
    <row r="852" s="33" customFormat="1" ht="11.1" customHeight="1" x14ac:dyDescent="0.25"/>
    <row r="853" s="33" customFormat="1" ht="11.1" customHeight="1" x14ac:dyDescent="0.25"/>
    <row r="854" s="33" customFormat="1" ht="11.1" customHeight="1" x14ac:dyDescent="0.25"/>
    <row r="855" s="33" customFormat="1" ht="11.1" customHeight="1" x14ac:dyDescent="0.25"/>
    <row r="856" s="33" customFormat="1" ht="11.1" customHeight="1" x14ac:dyDescent="0.25"/>
    <row r="857" s="33" customFormat="1" ht="11.1" customHeight="1" x14ac:dyDescent="0.25"/>
    <row r="858" s="33" customFormat="1" ht="11.1" customHeight="1" x14ac:dyDescent="0.25"/>
    <row r="859" s="33" customFormat="1" ht="11.1" customHeight="1" x14ac:dyDescent="0.25"/>
    <row r="860" s="33" customFormat="1" ht="11.1" customHeight="1" x14ac:dyDescent="0.25"/>
    <row r="861" s="33" customFormat="1" ht="11.1" customHeight="1" x14ac:dyDescent="0.25"/>
    <row r="862" s="33" customFormat="1" ht="11.1" customHeight="1" x14ac:dyDescent="0.25"/>
    <row r="863" s="33" customFormat="1" ht="11.1" customHeight="1" x14ac:dyDescent="0.25"/>
    <row r="864" s="33" customFormat="1" ht="11.1" customHeight="1" x14ac:dyDescent="0.25"/>
    <row r="865" s="33" customFormat="1" ht="11.1" customHeight="1" x14ac:dyDescent="0.25"/>
    <row r="866" s="33" customFormat="1" ht="11.1" customHeight="1" x14ac:dyDescent="0.25"/>
    <row r="867" s="33" customFormat="1" ht="11.1" customHeight="1" x14ac:dyDescent="0.25"/>
    <row r="868" s="33" customFormat="1" ht="11.1" customHeight="1" x14ac:dyDescent="0.25"/>
    <row r="869" s="33" customFormat="1" ht="11.1" customHeight="1" x14ac:dyDescent="0.25"/>
    <row r="870" s="33" customFormat="1" ht="11.1" customHeight="1" x14ac:dyDescent="0.25"/>
    <row r="871" s="33" customFormat="1" ht="11.1" customHeight="1" x14ac:dyDescent="0.25"/>
    <row r="872" s="33" customFormat="1" ht="11.1" customHeight="1" x14ac:dyDescent="0.25"/>
    <row r="873" s="33" customFormat="1" ht="11.1" customHeight="1" x14ac:dyDescent="0.25"/>
    <row r="874" s="33" customFormat="1" ht="11.1" customHeight="1" x14ac:dyDescent="0.25"/>
    <row r="875" s="33" customFormat="1" ht="11.1" customHeight="1" x14ac:dyDescent="0.25"/>
    <row r="876" s="33" customFormat="1" ht="11.1" customHeight="1" x14ac:dyDescent="0.25"/>
    <row r="877" s="33" customFormat="1" ht="11.1" customHeight="1" x14ac:dyDescent="0.25"/>
    <row r="878" s="33" customFormat="1" ht="11.1" customHeight="1" x14ac:dyDescent="0.25"/>
    <row r="879" s="33" customFormat="1" ht="11.1" customHeight="1" x14ac:dyDescent="0.25"/>
    <row r="880" s="33" customFormat="1" ht="11.1" customHeight="1" x14ac:dyDescent="0.25"/>
    <row r="881" s="33" customFormat="1" ht="11.1" customHeight="1" x14ac:dyDescent="0.25"/>
    <row r="882" s="33" customFormat="1" ht="11.1" customHeight="1" x14ac:dyDescent="0.25"/>
    <row r="883" s="33" customFormat="1" ht="11.1" customHeight="1" x14ac:dyDescent="0.25"/>
    <row r="884" s="33" customFormat="1" ht="11.1" customHeight="1" x14ac:dyDescent="0.25"/>
    <row r="885" s="33" customFormat="1" ht="11.1" customHeight="1" x14ac:dyDescent="0.25"/>
    <row r="886" s="33" customFormat="1" ht="11.1" customHeight="1" x14ac:dyDescent="0.25"/>
    <row r="887" s="33" customFormat="1" ht="11.1" customHeight="1" x14ac:dyDescent="0.25"/>
    <row r="888" s="33" customFormat="1" ht="11.1" customHeight="1" x14ac:dyDescent="0.25"/>
    <row r="889" s="33" customFormat="1" ht="11.1" customHeight="1" x14ac:dyDescent="0.25"/>
    <row r="890" s="33" customFormat="1" ht="11.1" customHeight="1" x14ac:dyDescent="0.25"/>
    <row r="891" s="33" customFormat="1" ht="11.1" customHeight="1" x14ac:dyDescent="0.25"/>
    <row r="892" s="33" customFormat="1" ht="11.1" customHeight="1" x14ac:dyDescent="0.25"/>
    <row r="893" s="33" customFormat="1" ht="11.1" customHeight="1" x14ac:dyDescent="0.25"/>
    <row r="894" s="33" customFormat="1" ht="11.1" customHeight="1" x14ac:dyDescent="0.25"/>
    <row r="895" s="33" customFormat="1" ht="11.1" customHeight="1" x14ac:dyDescent="0.25"/>
    <row r="896" s="33" customFormat="1" ht="11.1" customHeight="1" x14ac:dyDescent="0.25"/>
    <row r="897" s="33" customFormat="1" ht="11.1" customHeight="1" x14ac:dyDescent="0.25"/>
    <row r="898" s="33" customFormat="1" ht="11.1" customHeight="1" x14ac:dyDescent="0.25"/>
    <row r="899" s="33" customFormat="1" ht="11.1" customHeight="1" x14ac:dyDescent="0.25"/>
    <row r="900" s="33" customFormat="1" ht="11.1" customHeight="1" x14ac:dyDescent="0.25"/>
    <row r="901" s="33" customFormat="1" ht="11.1" customHeight="1" x14ac:dyDescent="0.25"/>
    <row r="902" s="33" customFormat="1" ht="11.1" customHeight="1" x14ac:dyDescent="0.25"/>
    <row r="903" s="33" customFormat="1" ht="11.1" customHeight="1" x14ac:dyDescent="0.25"/>
    <row r="904" s="33" customFormat="1" ht="11.1" customHeight="1" x14ac:dyDescent="0.25"/>
    <row r="905" s="33" customFormat="1" ht="11.1" customHeight="1" x14ac:dyDescent="0.25"/>
    <row r="906" s="33" customFormat="1" ht="11.1" customHeight="1" x14ac:dyDescent="0.25"/>
    <row r="907" s="33" customFormat="1" ht="11.1" customHeight="1" x14ac:dyDescent="0.25"/>
    <row r="908" s="33" customFormat="1" ht="11.1" customHeight="1" x14ac:dyDescent="0.25"/>
    <row r="909" s="33" customFormat="1" ht="11.1" customHeight="1" x14ac:dyDescent="0.25"/>
    <row r="910" s="33" customFormat="1" ht="11.1" customHeight="1" x14ac:dyDescent="0.25"/>
    <row r="911" s="33" customFormat="1" ht="11.1" customHeight="1" x14ac:dyDescent="0.25"/>
    <row r="912" s="33" customFormat="1" ht="11.1" customHeight="1" x14ac:dyDescent="0.25"/>
    <row r="913" s="33" customFormat="1" ht="11.1" customHeight="1" x14ac:dyDescent="0.25"/>
    <row r="914" s="33" customFormat="1" ht="11.1" customHeight="1" x14ac:dyDescent="0.25"/>
    <row r="915" s="33" customFormat="1" ht="11.1" customHeight="1" x14ac:dyDescent="0.25"/>
    <row r="916" s="33" customFormat="1" ht="11.1" customHeight="1" x14ac:dyDescent="0.25"/>
    <row r="917" s="33" customFormat="1" ht="11.1" customHeight="1" x14ac:dyDescent="0.25"/>
    <row r="918" s="33" customFormat="1" ht="11.1" customHeight="1" x14ac:dyDescent="0.25"/>
    <row r="919" s="33" customFormat="1" ht="11.1" customHeight="1" x14ac:dyDescent="0.25"/>
    <row r="920" s="33" customFormat="1" ht="11.1" customHeight="1" x14ac:dyDescent="0.25"/>
    <row r="921" s="33" customFormat="1" ht="11.1" customHeight="1" x14ac:dyDescent="0.25"/>
    <row r="922" s="33" customFormat="1" ht="11.1" customHeight="1" x14ac:dyDescent="0.25"/>
    <row r="923" s="33" customFormat="1" ht="11.1" customHeight="1" x14ac:dyDescent="0.25"/>
    <row r="924" s="33" customFormat="1" ht="11.1" customHeight="1" x14ac:dyDescent="0.25"/>
    <row r="925" s="33" customFormat="1" ht="11.1" customHeight="1" x14ac:dyDescent="0.25"/>
    <row r="926" s="33" customFormat="1" ht="11.1" customHeight="1" x14ac:dyDescent="0.25"/>
    <row r="927" s="33" customFormat="1" ht="11.1" customHeight="1" x14ac:dyDescent="0.25"/>
    <row r="928" s="33" customFormat="1" ht="11.1" customHeight="1" x14ac:dyDescent="0.25"/>
    <row r="929" s="33" customFormat="1" ht="11.1" customHeight="1" x14ac:dyDescent="0.25"/>
    <row r="930" s="33" customFormat="1" ht="11.1" customHeight="1" x14ac:dyDescent="0.25"/>
    <row r="931" s="33" customFormat="1" ht="11.1" customHeight="1" x14ac:dyDescent="0.25"/>
    <row r="932" s="33" customFormat="1" ht="11.1" customHeight="1" x14ac:dyDescent="0.25"/>
    <row r="933" s="33" customFormat="1" ht="11.1" customHeight="1" x14ac:dyDescent="0.25"/>
    <row r="934" s="33" customFormat="1" ht="11.1" customHeight="1" x14ac:dyDescent="0.25"/>
    <row r="935" s="33" customFormat="1" ht="11.1" customHeight="1" x14ac:dyDescent="0.25"/>
    <row r="936" s="33" customFormat="1" ht="11.1" customHeight="1" x14ac:dyDescent="0.25"/>
    <row r="937" s="33" customFormat="1" ht="11.1" customHeight="1" x14ac:dyDescent="0.25"/>
    <row r="938" s="33" customFormat="1" ht="11.1" customHeight="1" x14ac:dyDescent="0.25"/>
    <row r="939" s="33" customFormat="1" ht="11.1" customHeight="1" x14ac:dyDescent="0.25"/>
    <row r="940" s="33" customFormat="1" ht="11.1" customHeight="1" x14ac:dyDescent="0.25"/>
    <row r="941" s="33" customFormat="1" ht="11.1" customHeight="1" x14ac:dyDescent="0.25"/>
    <row r="942" s="33" customFormat="1" ht="11.1" customHeight="1" x14ac:dyDescent="0.25"/>
    <row r="943" s="33" customFormat="1" ht="11.1" customHeight="1" x14ac:dyDescent="0.25"/>
    <row r="944" s="33" customFormat="1" ht="11.1" customHeight="1" x14ac:dyDescent="0.25"/>
    <row r="945" s="33" customFormat="1" ht="11.1" customHeight="1" x14ac:dyDescent="0.25"/>
    <row r="946" s="33" customFormat="1" ht="11.1" customHeight="1" x14ac:dyDescent="0.25"/>
    <row r="947" s="33" customFormat="1" ht="11.1" customHeight="1" x14ac:dyDescent="0.25"/>
    <row r="948" s="33" customFormat="1" ht="11.1" customHeight="1" x14ac:dyDescent="0.25"/>
    <row r="949" s="33" customFormat="1" ht="11.1" customHeight="1" x14ac:dyDescent="0.25"/>
    <row r="950" s="33" customFormat="1" ht="11.1" customHeight="1" x14ac:dyDescent="0.25"/>
    <row r="951" s="33" customFormat="1" ht="11.1" customHeight="1" x14ac:dyDescent="0.25"/>
    <row r="952" s="33" customFormat="1" ht="11.1" customHeight="1" x14ac:dyDescent="0.25"/>
    <row r="953" s="33" customFormat="1" ht="11.1" customHeight="1" x14ac:dyDescent="0.25"/>
    <row r="954" s="33" customFormat="1" ht="11.1" customHeight="1" x14ac:dyDescent="0.25"/>
    <row r="955" s="33" customFormat="1" ht="11.1" customHeight="1" x14ac:dyDescent="0.25"/>
    <row r="956" s="33" customFormat="1" ht="11.1" customHeight="1" x14ac:dyDescent="0.25"/>
    <row r="957" s="33" customFormat="1" ht="11.1" customHeight="1" x14ac:dyDescent="0.25"/>
    <row r="958" s="33" customFormat="1" ht="11.1" customHeight="1" x14ac:dyDescent="0.25"/>
    <row r="959" s="33" customFormat="1" ht="11.1" customHeight="1" x14ac:dyDescent="0.25"/>
    <row r="960" s="33" customFormat="1" ht="11.1" customHeight="1" x14ac:dyDescent="0.25"/>
    <row r="961" s="33" customFormat="1" ht="11.1" customHeight="1" x14ac:dyDescent="0.25"/>
    <row r="962" s="33" customFormat="1" ht="11.1" customHeight="1" x14ac:dyDescent="0.25"/>
    <row r="963" s="33" customFormat="1" ht="11.1" customHeight="1" x14ac:dyDescent="0.25"/>
    <row r="964" s="33" customFormat="1" ht="11.1" customHeight="1" x14ac:dyDescent="0.25"/>
    <row r="965" s="33" customFormat="1" ht="11.1" customHeight="1" x14ac:dyDescent="0.25"/>
    <row r="966" s="33" customFormat="1" ht="11.1" customHeight="1" x14ac:dyDescent="0.25"/>
    <row r="967" s="33" customFormat="1" ht="11.1" customHeight="1" x14ac:dyDescent="0.25"/>
    <row r="968" s="33" customFormat="1" ht="11.1" customHeight="1" x14ac:dyDescent="0.25"/>
    <row r="969" s="33" customFormat="1" ht="11.1" customHeight="1" x14ac:dyDescent="0.25"/>
    <row r="970" s="33" customFormat="1" ht="11.1" customHeight="1" x14ac:dyDescent="0.25"/>
    <row r="971" s="33" customFormat="1" ht="11.1" customHeight="1" x14ac:dyDescent="0.25"/>
    <row r="972" s="33" customFormat="1" ht="11.1" customHeight="1" x14ac:dyDescent="0.25"/>
    <row r="973" s="33" customFormat="1" ht="11.1" customHeight="1" x14ac:dyDescent="0.25"/>
    <row r="974" s="33" customFormat="1" ht="11.1" customHeight="1" x14ac:dyDescent="0.25"/>
    <row r="975" s="33" customFormat="1" ht="11.1" customHeight="1" x14ac:dyDescent="0.25"/>
    <row r="976" s="33" customFormat="1" ht="11.1" customHeight="1" x14ac:dyDescent="0.25"/>
    <row r="977" s="33" customFormat="1" ht="11.1" customHeight="1" x14ac:dyDescent="0.25"/>
    <row r="978" s="33" customFormat="1" ht="11.1" customHeight="1" x14ac:dyDescent="0.25"/>
    <row r="979" s="33" customFormat="1" ht="11.1" customHeight="1" x14ac:dyDescent="0.25"/>
    <row r="980" s="33" customFormat="1" ht="11.1" customHeight="1" x14ac:dyDescent="0.25"/>
    <row r="981" s="33" customFormat="1" ht="11.1" customHeight="1" x14ac:dyDescent="0.25"/>
    <row r="982" s="33" customFormat="1" ht="11.1" customHeight="1" x14ac:dyDescent="0.25"/>
    <row r="983" s="33" customFormat="1" ht="11.1" customHeight="1" x14ac:dyDescent="0.25"/>
    <row r="984" s="33" customFormat="1" ht="11.1" customHeight="1" x14ac:dyDescent="0.25"/>
    <row r="985" s="33" customFormat="1" ht="11.1" customHeight="1" x14ac:dyDescent="0.25"/>
    <row r="986" s="33" customFormat="1" ht="11.1" customHeight="1" x14ac:dyDescent="0.25"/>
    <row r="987" s="33" customFormat="1" ht="11.1" customHeight="1" x14ac:dyDescent="0.25"/>
    <row r="988" s="33" customFormat="1" ht="11.1" customHeight="1" x14ac:dyDescent="0.25"/>
    <row r="989" s="33" customFormat="1" ht="11.1" customHeight="1" x14ac:dyDescent="0.25"/>
    <row r="990" s="33" customFormat="1" ht="11.1" customHeight="1" x14ac:dyDescent="0.25"/>
    <row r="991" s="33" customFormat="1" ht="11.1" customHeight="1" x14ac:dyDescent="0.25"/>
    <row r="992" s="33" customFormat="1" ht="11.1" customHeight="1" x14ac:dyDescent="0.25"/>
    <row r="993" s="33" customFormat="1" ht="11.1" customHeight="1" x14ac:dyDescent="0.25"/>
    <row r="994" s="33" customFormat="1" ht="11.1" customHeight="1" x14ac:dyDescent="0.25"/>
    <row r="995" s="33" customFormat="1" ht="11.1" customHeight="1" x14ac:dyDescent="0.25"/>
    <row r="996" s="33" customFormat="1" ht="11.1" customHeight="1" x14ac:dyDescent="0.25"/>
    <row r="997" s="33" customFormat="1" ht="11.1" customHeight="1" x14ac:dyDescent="0.25"/>
    <row r="998" s="33" customFormat="1" ht="11.1" customHeight="1" x14ac:dyDescent="0.25"/>
    <row r="999" s="33" customFormat="1" ht="11.1" customHeight="1" x14ac:dyDescent="0.25"/>
    <row r="1000" s="33" customFormat="1" ht="11.1" customHeight="1" x14ac:dyDescent="0.25"/>
    <row r="1001" s="33" customFormat="1" ht="11.1" customHeight="1" x14ac:dyDescent="0.25"/>
    <row r="1002" s="33" customFormat="1" ht="11.1" customHeight="1" x14ac:dyDescent="0.25"/>
    <row r="1003" s="33" customFormat="1" ht="11.1" customHeight="1" x14ac:dyDescent="0.25"/>
    <row r="1004" s="33" customFormat="1" ht="11.1" customHeight="1" x14ac:dyDescent="0.25"/>
    <row r="1005" s="33" customFormat="1" ht="11.1" customHeight="1" x14ac:dyDescent="0.25"/>
    <row r="1006" s="33" customFormat="1" ht="11.1" customHeight="1" x14ac:dyDescent="0.25"/>
    <row r="1007" s="33" customFormat="1" ht="11.1" customHeight="1" x14ac:dyDescent="0.25"/>
    <row r="1008" s="33" customFormat="1" ht="11.1" customHeight="1" x14ac:dyDescent="0.25"/>
    <row r="1009" s="33" customFormat="1" ht="11.1" customHeight="1" x14ac:dyDescent="0.25"/>
    <row r="1010" s="33" customFormat="1" ht="11.1" customHeight="1" x14ac:dyDescent="0.25"/>
    <row r="1011" s="33" customFormat="1" ht="11.1" customHeight="1" x14ac:dyDescent="0.25"/>
    <row r="1012" s="33" customFormat="1" ht="11.1" customHeight="1" x14ac:dyDescent="0.25"/>
    <row r="1013" s="33" customFormat="1" ht="11.1" customHeight="1" x14ac:dyDescent="0.25"/>
    <row r="1014" s="33" customFormat="1" ht="11.1" customHeight="1" x14ac:dyDescent="0.25"/>
    <row r="1015" s="33" customFormat="1" ht="11.1" customHeight="1" x14ac:dyDescent="0.25"/>
    <row r="1016" s="33" customFormat="1" ht="11.1" customHeight="1" x14ac:dyDescent="0.25"/>
    <row r="1017" s="33" customFormat="1" ht="11.1" customHeight="1" x14ac:dyDescent="0.25"/>
    <row r="1018" s="33" customFormat="1" ht="11.1" customHeight="1" x14ac:dyDescent="0.25"/>
    <row r="1019" s="33" customFormat="1" ht="11.1" customHeight="1" x14ac:dyDescent="0.25"/>
    <row r="1020" s="33" customFormat="1" ht="11.1" customHeight="1" x14ac:dyDescent="0.25"/>
    <row r="1021" s="33" customFormat="1" ht="11.1" customHeight="1" x14ac:dyDescent="0.25"/>
    <row r="1022" s="33" customFormat="1" ht="11.1" customHeight="1" x14ac:dyDescent="0.25"/>
    <row r="1023" s="33" customFormat="1" ht="11.1" customHeight="1" x14ac:dyDescent="0.25"/>
    <row r="1024" s="33" customFormat="1" ht="11.1" customHeight="1" x14ac:dyDescent="0.25"/>
    <row r="1025" s="33" customFormat="1" ht="11.1" customHeight="1" x14ac:dyDescent="0.25"/>
    <row r="1026" s="33" customFormat="1" ht="11.1" customHeight="1" x14ac:dyDescent="0.25"/>
    <row r="1027" s="33" customFormat="1" ht="11.1" customHeight="1" x14ac:dyDescent="0.25"/>
    <row r="1028" s="33" customFormat="1" ht="11.1" customHeight="1" x14ac:dyDescent="0.25"/>
    <row r="1029" s="33" customFormat="1" ht="11.1" customHeight="1" x14ac:dyDescent="0.25"/>
    <row r="1030" s="33" customFormat="1" ht="11.1" customHeight="1" x14ac:dyDescent="0.25"/>
    <row r="1031" s="33" customFormat="1" ht="11.1" customHeight="1" x14ac:dyDescent="0.25"/>
    <row r="1032" s="33" customFormat="1" ht="11.1" customHeight="1" x14ac:dyDescent="0.25"/>
    <row r="1033" s="33" customFormat="1" ht="11.1" customHeight="1" x14ac:dyDescent="0.25"/>
    <row r="1034" s="33" customFormat="1" ht="11.1" customHeight="1" x14ac:dyDescent="0.25"/>
    <row r="1035" s="33" customFormat="1" ht="11.1" customHeight="1" x14ac:dyDescent="0.25"/>
    <row r="1036" s="33" customFormat="1" ht="11.1" customHeight="1" x14ac:dyDescent="0.25"/>
    <row r="1037" s="33" customFormat="1" ht="11.1" customHeight="1" x14ac:dyDescent="0.25"/>
    <row r="1038" s="33" customFormat="1" ht="11.1" customHeight="1" x14ac:dyDescent="0.25"/>
    <row r="1039" s="33" customFormat="1" ht="11.1" customHeight="1" x14ac:dyDescent="0.25"/>
    <row r="1040" s="33" customFormat="1" ht="11.1" customHeight="1" x14ac:dyDescent="0.25"/>
    <row r="1041" s="33" customFormat="1" ht="11.1" customHeight="1" x14ac:dyDescent="0.25"/>
    <row r="1042" s="33" customFormat="1" ht="11.1" customHeight="1" x14ac:dyDescent="0.25"/>
    <row r="1043" s="33" customFormat="1" ht="11.1" customHeight="1" x14ac:dyDescent="0.25"/>
    <row r="1044" s="33" customFormat="1" ht="11.1" customHeight="1" x14ac:dyDescent="0.25"/>
    <row r="1045" s="33" customFormat="1" ht="11.1" customHeight="1" x14ac:dyDescent="0.25"/>
    <row r="1046" s="33" customFormat="1" ht="11.1" customHeight="1" x14ac:dyDescent="0.25"/>
    <row r="1047" s="33" customFormat="1" ht="11.1" customHeight="1" x14ac:dyDescent="0.25"/>
    <row r="1048" s="33" customFormat="1" ht="11.1" customHeight="1" x14ac:dyDescent="0.25"/>
    <row r="1049" s="33" customFormat="1" ht="11.1" customHeight="1" x14ac:dyDescent="0.25"/>
    <row r="1050" s="33" customFormat="1" ht="11.1" customHeight="1" x14ac:dyDescent="0.25"/>
    <row r="1051" s="33" customFormat="1" ht="11.1" customHeight="1" x14ac:dyDescent="0.25"/>
    <row r="1052" s="33" customFormat="1" ht="11.1" customHeight="1" x14ac:dyDescent="0.25"/>
    <row r="1053" s="33" customFormat="1" ht="11.1" customHeight="1" x14ac:dyDescent="0.25"/>
    <row r="1054" s="33" customFormat="1" ht="11.1" customHeight="1" x14ac:dyDescent="0.25"/>
    <row r="1055" s="33" customFormat="1" ht="11.1" customHeight="1" x14ac:dyDescent="0.25"/>
    <row r="1056" s="33" customFormat="1" ht="11.1" customHeight="1" x14ac:dyDescent="0.25"/>
    <row r="1057" s="33" customFormat="1" ht="11.1" customHeight="1" x14ac:dyDescent="0.25"/>
    <row r="1058" s="33" customFormat="1" ht="11.1" customHeight="1" x14ac:dyDescent="0.25"/>
    <row r="1059" s="33" customFormat="1" ht="11.1" customHeight="1" x14ac:dyDescent="0.25"/>
    <row r="1060" s="33" customFormat="1" ht="11.1" customHeight="1" x14ac:dyDescent="0.25"/>
    <row r="1061" s="33" customFormat="1" ht="11.1" customHeight="1" x14ac:dyDescent="0.25"/>
    <row r="1062" s="33" customFormat="1" ht="11.1" customHeight="1" x14ac:dyDescent="0.25"/>
    <row r="1063" s="33" customFormat="1" ht="11.1" customHeight="1" x14ac:dyDescent="0.25"/>
    <row r="1064" s="33" customFormat="1" ht="11.1" customHeight="1" x14ac:dyDescent="0.25"/>
    <row r="1065" s="33" customFormat="1" ht="11.1" customHeight="1" x14ac:dyDescent="0.25"/>
    <row r="1066" s="33" customFormat="1" ht="11.1" customHeight="1" x14ac:dyDescent="0.25"/>
    <row r="1067" s="33" customFormat="1" ht="11.1" customHeight="1" x14ac:dyDescent="0.25"/>
    <row r="1068" s="33" customFormat="1" ht="11.1" customHeight="1" x14ac:dyDescent="0.25"/>
    <row r="1069" s="33" customFormat="1" ht="11.1" customHeight="1" x14ac:dyDescent="0.25"/>
    <row r="1070" s="33" customFormat="1" ht="11.1" customHeight="1" x14ac:dyDescent="0.25"/>
    <row r="1071" s="33" customFormat="1" ht="11.1" customHeight="1" x14ac:dyDescent="0.25"/>
    <row r="1072" s="33" customFormat="1" ht="11.1" customHeight="1" x14ac:dyDescent="0.25"/>
    <row r="1073" s="33" customFormat="1" ht="11.1" customHeight="1" x14ac:dyDescent="0.25"/>
    <row r="1074" s="33" customFormat="1" ht="11.1" customHeight="1" x14ac:dyDescent="0.25"/>
    <row r="1075" s="33" customFormat="1" ht="11.1" customHeight="1" x14ac:dyDescent="0.25"/>
    <row r="1076" s="33" customFormat="1" ht="11.1" customHeight="1" x14ac:dyDescent="0.25"/>
    <row r="1077" s="33" customFormat="1" ht="11.1" customHeight="1" x14ac:dyDescent="0.25"/>
    <row r="1078" s="33" customFormat="1" ht="11.1" customHeight="1" x14ac:dyDescent="0.25"/>
    <row r="1079" s="33" customFormat="1" ht="11.1" customHeight="1" x14ac:dyDescent="0.25"/>
    <row r="1080" s="33" customFormat="1" ht="11.1" customHeight="1" x14ac:dyDescent="0.25"/>
    <row r="1081" s="33" customFormat="1" ht="11.1" customHeight="1" x14ac:dyDescent="0.25"/>
    <row r="1082" s="33" customFormat="1" ht="11.1" customHeight="1" x14ac:dyDescent="0.25"/>
    <row r="1083" s="33" customFormat="1" ht="11.1" customHeight="1" x14ac:dyDescent="0.25"/>
    <row r="1084" s="33" customFormat="1" ht="11.1" customHeight="1" x14ac:dyDescent="0.25"/>
    <row r="1085" s="33" customFormat="1" ht="11.1" customHeight="1" x14ac:dyDescent="0.25"/>
    <row r="1086" s="33" customFormat="1" ht="11.1" customHeight="1" x14ac:dyDescent="0.25"/>
    <row r="1087" s="33" customFormat="1" ht="11.1" customHeight="1" x14ac:dyDescent="0.25"/>
    <row r="1088" s="33" customFormat="1" ht="11.1" customHeight="1" x14ac:dyDescent="0.25"/>
    <row r="1089" s="33" customFormat="1" ht="11.1" customHeight="1" x14ac:dyDescent="0.25"/>
    <row r="1090" s="33" customFormat="1" ht="11.1" customHeight="1" x14ac:dyDescent="0.25"/>
    <row r="1091" s="33" customFormat="1" ht="11.1" customHeight="1" x14ac:dyDescent="0.25"/>
    <row r="1092" s="33" customFormat="1" ht="11.1" customHeight="1" x14ac:dyDescent="0.25"/>
    <row r="1093" s="33" customFormat="1" ht="11.1" customHeight="1" x14ac:dyDescent="0.25"/>
    <row r="1094" s="33" customFormat="1" ht="11.1" customHeight="1" x14ac:dyDescent="0.25"/>
    <row r="1095" s="33" customFormat="1" ht="11.1" customHeight="1" x14ac:dyDescent="0.25"/>
    <row r="1096" s="33" customFormat="1" ht="11.1" customHeight="1" x14ac:dyDescent="0.25"/>
    <row r="1097" s="33" customFormat="1" ht="11.1" customHeight="1" x14ac:dyDescent="0.25"/>
    <row r="1098" s="33" customFormat="1" ht="11.1" customHeight="1" x14ac:dyDescent="0.25"/>
    <row r="1099" s="33" customFormat="1" ht="11.1" customHeight="1" x14ac:dyDescent="0.25"/>
    <row r="1100" s="33" customFormat="1" ht="11.1" customHeight="1" x14ac:dyDescent="0.25"/>
    <row r="1101" s="33" customFormat="1" ht="11.1" customHeight="1" x14ac:dyDescent="0.25"/>
    <row r="1102" s="33" customFormat="1" ht="11.1" customHeight="1" x14ac:dyDescent="0.25"/>
    <row r="1103" s="33" customFormat="1" ht="11.1" customHeight="1" x14ac:dyDescent="0.25"/>
    <row r="1104" s="33" customFormat="1" ht="11.1" customHeight="1" x14ac:dyDescent="0.25"/>
    <row r="1105" s="33" customFormat="1" ht="11.1" customHeight="1" x14ac:dyDescent="0.25"/>
    <row r="1106" s="33" customFormat="1" ht="11.1" customHeight="1" x14ac:dyDescent="0.25"/>
    <row r="1107" s="33" customFormat="1" ht="11.1" customHeight="1" x14ac:dyDescent="0.25"/>
    <row r="1108" s="33" customFormat="1" ht="11.1" customHeight="1" x14ac:dyDescent="0.25"/>
    <row r="1109" s="33" customFormat="1" ht="11.1" customHeight="1" x14ac:dyDescent="0.25"/>
    <row r="1110" s="33" customFormat="1" ht="11.1" customHeight="1" x14ac:dyDescent="0.25"/>
    <row r="1111" s="33" customFormat="1" ht="11.1" customHeight="1" x14ac:dyDescent="0.25"/>
    <row r="1112" s="33" customFormat="1" ht="11.1" customHeight="1" x14ac:dyDescent="0.25"/>
    <row r="1113" s="33" customFormat="1" ht="11.1" customHeight="1" x14ac:dyDescent="0.25"/>
    <row r="1114" s="33" customFormat="1" ht="11.1" customHeight="1" x14ac:dyDescent="0.25"/>
    <row r="1115" s="33" customFormat="1" ht="11.1" customHeight="1" x14ac:dyDescent="0.25"/>
    <row r="1116" s="33" customFormat="1" ht="11.1" customHeight="1" x14ac:dyDescent="0.25"/>
    <row r="1117" s="33" customFormat="1" ht="11.1" customHeight="1" x14ac:dyDescent="0.25"/>
    <row r="1118" s="33" customFormat="1" ht="11.1" customHeight="1" x14ac:dyDescent="0.25"/>
    <row r="1119" s="33" customFormat="1" ht="11.1" customHeight="1" x14ac:dyDescent="0.25"/>
    <row r="1120" s="33" customFormat="1" ht="11.1" customHeight="1" x14ac:dyDescent="0.25"/>
    <row r="1121" s="33" customFormat="1" ht="11.1" customHeight="1" x14ac:dyDescent="0.25"/>
    <row r="1122" s="33" customFormat="1" ht="11.1" customHeight="1" x14ac:dyDescent="0.25"/>
    <row r="1123" s="33" customFormat="1" ht="11.1" customHeight="1" x14ac:dyDescent="0.25"/>
    <row r="1124" s="33" customFormat="1" ht="11.1" customHeight="1" x14ac:dyDescent="0.25"/>
    <row r="1125" s="33" customFormat="1" ht="11.1" customHeight="1" x14ac:dyDescent="0.25"/>
    <row r="1126" s="33" customFormat="1" ht="11.1" customHeight="1" x14ac:dyDescent="0.25"/>
    <row r="1127" s="33" customFormat="1" ht="11.1" customHeight="1" x14ac:dyDescent="0.25"/>
    <row r="1128" s="33" customFormat="1" ht="11.1" customHeight="1" x14ac:dyDescent="0.25"/>
    <row r="1129" s="33" customFormat="1" ht="11.1" customHeight="1" x14ac:dyDescent="0.25"/>
    <row r="1130" s="33" customFormat="1" ht="11.1" customHeight="1" x14ac:dyDescent="0.25"/>
    <row r="1131" s="33" customFormat="1" ht="11.1" customHeight="1" x14ac:dyDescent="0.25"/>
    <row r="1132" s="33" customFormat="1" ht="11.1" customHeight="1" x14ac:dyDescent="0.25"/>
    <row r="1133" s="33" customFormat="1" ht="11.1" customHeight="1" x14ac:dyDescent="0.25"/>
    <row r="1134" s="33" customFormat="1" ht="11.1" customHeight="1" x14ac:dyDescent="0.25"/>
    <row r="1135" s="33" customFormat="1" ht="11.1" customHeight="1" x14ac:dyDescent="0.25"/>
    <row r="1136" s="33" customFormat="1" ht="11.1" customHeight="1" x14ac:dyDescent="0.25"/>
    <row r="1137" s="33" customFormat="1" ht="11.1" customHeight="1" x14ac:dyDescent="0.25"/>
    <row r="1138" s="33" customFormat="1" ht="11.1" customHeight="1" x14ac:dyDescent="0.25"/>
    <row r="1139" s="33" customFormat="1" ht="11.1" customHeight="1" x14ac:dyDescent="0.25"/>
    <row r="1140" s="33" customFormat="1" ht="11.1" customHeight="1" x14ac:dyDescent="0.25"/>
    <row r="1141" s="33" customFormat="1" ht="11.1" customHeight="1" x14ac:dyDescent="0.25"/>
    <row r="1142" s="33" customFormat="1" ht="11.1" customHeight="1" x14ac:dyDescent="0.25"/>
    <row r="1143" s="33" customFormat="1" ht="11.1" customHeight="1" x14ac:dyDescent="0.25"/>
    <row r="1144" s="33" customFormat="1" ht="11.1" customHeight="1" x14ac:dyDescent="0.25"/>
    <row r="1145" s="33" customFormat="1" ht="11.1" customHeight="1" x14ac:dyDescent="0.25"/>
    <row r="1146" s="33" customFormat="1" ht="11.1" customHeight="1" x14ac:dyDescent="0.25"/>
    <row r="1147" s="33" customFormat="1" ht="11.1" customHeight="1" x14ac:dyDescent="0.25"/>
    <row r="1148" s="33" customFormat="1" ht="11.1" customHeight="1" x14ac:dyDescent="0.25"/>
    <row r="1149" s="33" customFormat="1" ht="11.1" customHeight="1" x14ac:dyDescent="0.25"/>
    <row r="1150" s="33" customFormat="1" ht="11.1" customHeight="1" x14ac:dyDescent="0.25"/>
    <row r="1151" s="33" customFormat="1" ht="11.1" customHeight="1" x14ac:dyDescent="0.25"/>
    <row r="1152" s="33" customFormat="1" ht="11.1" customHeight="1" x14ac:dyDescent="0.25"/>
    <row r="1153" s="33" customFormat="1" ht="11.1" customHeight="1" x14ac:dyDescent="0.25"/>
    <row r="1154" s="33" customFormat="1" ht="11.1" customHeight="1" x14ac:dyDescent="0.25"/>
    <row r="1155" s="33" customFormat="1" ht="11.1" customHeight="1" x14ac:dyDescent="0.25"/>
    <row r="1156" s="33" customFormat="1" ht="11.1" customHeight="1" x14ac:dyDescent="0.25"/>
    <row r="1157" s="33" customFormat="1" ht="11.1" customHeight="1" x14ac:dyDescent="0.25"/>
    <row r="1158" s="33" customFormat="1" ht="11.1" customHeight="1" x14ac:dyDescent="0.25"/>
    <row r="1159" s="33" customFormat="1" ht="11.1" customHeight="1" x14ac:dyDescent="0.25"/>
    <row r="1160" s="33" customFormat="1" ht="11.1" customHeight="1" x14ac:dyDescent="0.25"/>
    <row r="1161" s="33" customFormat="1" ht="11.1" customHeight="1" x14ac:dyDescent="0.25"/>
    <row r="1162" s="33" customFormat="1" ht="11.1" customHeight="1" x14ac:dyDescent="0.25"/>
    <row r="1163" s="33" customFormat="1" ht="11.1" customHeight="1" x14ac:dyDescent="0.25"/>
    <row r="1164" s="33" customFormat="1" ht="11.1" customHeight="1" x14ac:dyDescent="0.25"/>
    <row r="1165" s="33" customFormat="1" ht="11.1" customHeight="1" x14ac:dyDescent="0.25"/>
    <row r="1166" s="33" customFormat="1" ht="11.1" customHeight="1" x14ac:dyDescent="0.25"/>
    <row r="1167" s="33" customFormat="1" ht="11.1" customHeight="1" x14ac:dyDescent="0.25"/>
    <row r="1168" s="33" customFormat="1" ht="11.1" customHeight="1" x14ac:dyDescent="0.25"/>
    <row r="1169" s="33" customFormat="1" ht="11.1" customHeight="1" x14ac:dyDescent="0.25"/>
    <row r="1170" s="33" customFormat="1" ht="11.1" customHeight="1" x14ac:dyDescent="0.25"/>
    <row r="1171" s="33" customFormat="1" ht="11.1" customHeight="1" x14ac:dyDescent="0.25"/>
    <row r="1172" s="33" customFormat="1" ht="11.1" customHeight="1" x14ac:dyDescent="0.25"/>
    <row r="1173" s="33" customFormat="1" ht="11.1" customHeight="1" x14ac:dyDescent="0.25"/>
    <row r="1174" s="33" customFormat="1" ht="11.1" customHeight="1" x14ac:dyDescent="0.25"/>
    <row r="1175" s="33" customFormat="1" ht="11.1" customHeight="1" x14ac:dyDescent="0.25"/>
    <row r="1176" s="33" customFormat="1" ht="11.1" customHeight="1" x14ac:dyDescent="0.25"/>
    <row r="1177" s="33" customFormat="1" ht="11.1" customHeight="1" x14ac:dyDescent="0.25"/>
    <row r="1178" s="33" customFormat="1" ht="11.1" customHeight="1" x14ac:dyDescent="0.25"/>
    <row r="1179" s="33" customFormat="1" ht="11.1" customHeight="1" x14ac:dyDescent="0.25"/>
    <row r="1180" s="33" customFormat="1" ht="11.1" customHeight="1" x14ac:dyDescent="0.25"/>
    <row r="1181" s="33" customFormat="1" ht="11.1" customHeight="1" x14ac:dyDescent="0.25"/>
    <row r="1182" s="33" customFormat="1" ht="11.1" customHeight="1" x14ac:dyDescent="0.25"/>
    <row r="1183" s="33" customFormat="1" ht="11.1" customHeight="1" x14ac:dyDescent="0.25"/>
    <row r="1184" s="33" customFormat="1" ht="11.1" customHeight="1" x14ac:dyDescent="0.25"/>
    <row r="1185" s="33" customFormat="1" ht="11.1" customHeight="1" x14ac:dyDescent="0.25"/>
    <row r="1186" s="33" customFormat="1" ht="11.1" customHeight="1" x14ac:dyDescent="0.25"/>
    <row r="1187" s="33" customFormat="1" ht="11.1" customHeight="1" x14ac:dyDescent="0.25"/>
    <row r="1188" s="33" customFormat="1" ht="11.1" customHeight="1" x14ac:dyDescent="0.25"/>
    <row r="1189" s="33" customFormat="1" ht="11.1" customHeight="1" x14ac:dyDescent="0.25"/>
    <row r="1190" s="33" customFormat="1" ht="11.1" customHeight="1" x14ac:dyDescent="0.25"/>
    <row r="1191" s="33" customFormat="1" ht="11.1" customHeight="1" x14ac:dyDescent="0.25"/>
    <row r="1192" s="33" customFormat="1" ht="11.1" customHeight="1" x14ac:dyDescent="0.25"/>
    <row r="1193" s="33" customFormat="1" ht="11.1" customHeight="1" x14ac:dyDescent="0.25"/>
    <row r="1194" s="33" customFormat="1" ht="11.1" customHeight="1" x14ac:dyDescent="0.25"/>
    <row r="1195" s="33" customFormat="1" ht="11.1" customHeight="1" x14ac:dyDescent="0.25"/>
    <row r="1196" s="33" customFormat="1" ht="11.1" customHeight="1" x14ac:dyDescent="0.25"/>
    <row r="1197" s="33" customFormat="1" ht="11.1" customHeight="1" x14ac:dyDescent="0.25"/>
    <row r="1198" s="33" customFormat="1" ht="11.1" customHeight="1" x14ac:dyDescent="0.25"/>
    <row r="1199" s="33" customFormat="1" ht="11.1" customHeight="1" x14ac:dyDescent="0.25"/>
    <row r="1200" s="33" customFormat="1" ht="11.1" customHeight="1" x14ac:dyDescent="0.25"/>
    <row r="1201" s="33" customFormat="1" ht="11.1" customHeight="1" x14ac:dyDescent="0.25"/>
    <row r="1202" s="33" customFormat="1" ht="11.1" customHeight="1" x14ac:dyDescent="0.25"/>
    <row r="1203" s="33" customFormat="1" ht="11.1" customHeight="1" x14ac:dyDescent="0.25"/>
    <row r="1204" s="33" customFormat="1" ht="11.1" customHeight="1" x14ac:dyDescent="0.25"/>
    <row r="1205" s="33" customFormat="1" ht="11.1" customHeight="1" x14ac:dyDescent="0.25"/>
    <row r="1206" s="33" customFormat="1" ht="11.1" customHeight="1" x14ac:dyDescent="0.25"/>
    <row r="1207" s="33" customFormat="1" ht="11.1" customHeight="1" x14ac:dyDescent="0.25"/>
    <row r="1208" s="33" customFormat="1" ht="11.1" customHeight="1" x14ac:dyDescent="0.25"/>
    <row r="1209" s="33" customFormat="1" ht="11.1" customHeight="1" x14ac:dyDescent="0.25"/>
    <row r="1210" s="33" customFormat="1" ht="11.1" customHeight="1" x14ac:dyDescent="0.25"/>
    <row r="1211" s="33" customFormat="1" ht="11.1" customHeight="1" x14ac:dyDescent="0.25"/>
    <row r="1212" s="33" customFormat="1" ht="11.1" customHeight="1" x14ac:dyDescent="0.25"/>
    <row r="1213" s="33" customFormat="1" ht="11.1" customHeight="1" x14ac:dyDescent="0.25"/>
    <row r="1214" s="33" customFormat="1" ht="11.1" customHeight="1" x14ac:dyDescent="0.25"/>
    <row r="1215" s="33" customFormat="1" ht="11.1" customHeight="1" x14ac:dyDescent="0.25"/>
    <row r="1216" s="33" customFormat="1" ht="11.1" customHeight="1" x14ac:dyDescent="0.25"/>
    <row r="1217" s="33" customFormat="1" ht="11.1" customHeight="1" x14ac:dyDescent="0.25"/>
    <row r="1218" s="33" customFormat="1" ht="11.1" customHeight="1" x14ac:dyDescent="0.25"/>
    <row r="1219" s="33" customFormat="1" ht="11.1" customHeight="1" x14ac:dyDescent="0.25"/>
    <row r="1220" s="33" customFormat="1" ht="11.1" customHeight="1" x14ac:dyDescent="0.25"/>
    <row r="1221" s="33" customFormat="1" ht="11.1" customHeight="1" x14ac:dyDescent="0.25"/>
    <row r="1222" s="33" customFormat="1" ht="11.1" customHeight="1" x14ac:dyDescent="0.25"/>
    <row r="1223" s="33" customFormat="1" ht="11.1" customHeight="1" x14ac:dyDescent="0.25"/>
    <row r="1224" s="33" customFormat="1" ht="11.1" customHeight="1" x14ac:dyDescent="0.25"/>
    <row r="1225" s="33" customFormat="1" ht="11.1" customHeight="1" x14ac:dyDescent="0.25"/>
    <row r="1226" s="33" customFormat="1" ht="11.1" customHeight="1" x14ac:dyDescent="0.25"/>
    <row r="1227" s="33" customFormat="1" ht="11.1" customHeight="1" x14ac:dyDescent="0.25"/>
    <row r="1228" s="33" customFormat="1" ht="11.1" customHeight="1" x14ac:dyDescent="0.25"/>
    <row r="1229" s="33" customFormat="1" ht="11.1" customHeight="1" x14ac:dyDescent="0.25"/>
    <row r="1230" s="33" customFormat="1" ht="11.1" customHeight="1" x14ac:dyDescent="0.25"/>
    <row r="1231" s="33" customFormat="1" ht="11.1" customHeight="1" x14ac:dyDescent="0.25"/>
    <row r="1232" s="33" customFormat="1" ht="11.1" customHeight="1" x14ac:dyDescent="0.25"/>
    <row r="1233" s="33" customFormat="1" ht="11.1" customHeight="1" x14ac:dyDescent="0.25"/>
    <row r="1234" s="33" customFormat="1" ht="11.1" customHeight="1" x14ac:dyDescent="0.25"/>
    <row r="1235" s="33" customFormat="1" ht="11.1" customHeight="1" x14ac:dyDescent="0.25"/>
    <row r="1236" s="33" customFormat="1" ht="11.1" customHeight="1" x14ac:dyDescent="0.25"/>
    <row r="1237" s="33" customFormat="1" ht="11.1" customHeight="1" x14ac:dyDescent="0.25"/>
    <row r="1238" s="33" customFormat="1" ht="11.1" customHeight="1" x14ac:dyDescent="0.25"/>
    <row r="1239" s="33" customFormat="1" ht="11.1" customHeight="1" x14ac:dyDescent="0.25"/>
    <row r="1240" s="33" customFormat="1" ht="11.1" customHeight="1" x14ac:dyDescent="0.25"/>
    <row r="1241" s="33" customFormat="1" ht="11.1" customHeight="1" x14ac:dyDescent="0.25"/>
    <row r="1242" s="33" customFormat="1" ht="11.1" customHeight="1" x14ac:dyDescent="0.25"/>
    <row r="1243" s="33" customFormat="1" ht="11.1" customHeight="1" x14ac:dyDescent="0.25"/>
    <row r="1244" s="33" customFormat="1" ht="11.1" customHeight="1" x14ac:dyDescent="0.25"/>
    <row r="1245" s="33" customFormat="1" ht="11.1" customHeight="1" x14ac:dyDescent="0.25"/>
    <row r="1246" s="33" customFormat="1" ht="11.1" customHeight="1" x14ac:dyDescent="0.25"/>
    <row r="1247" s="33" customFormat="1" ht="11.1" customHeight="1" x14ac:dyDescent="0.25"/>
    <row r="1248" s="33" customFormat="1" ht="11.1" customHeight="1" x14ac:dyDescent="0.25"/>
    <row r="1249" s="33" customFormat="1" ht="11.1" customHeight="1" x14ac:dyDescent="0.25"/>
    <row r="1250" s="33" customFormat="1" ht="11.1" customHeight="1" x14ac:dyDescent="0.25"/>
    <row r="1251" s="33" customFormat="1" ht="11.1" customHeight="1" x14ac:dyDescent="0.25"/>
    <row r="1252" s="33" customFormat="1" ht="11.1" customHeight="1" x14ac:dyDescent="0.25"/>
    <row r="1253" s="33" customFormat="1" ht="11.1" customHeight="1" x14ac:dyDescent="0.25"/>
    <row r="1254" s="33" customFormat="1" ht="11.1" customHeight="1" x14ac:dyDescent="0.25"/>
    <row r="1255" s="33" customFormat="1" ht="11.1" customHeight="1" x14ac:dyDescent="0.25"/>
    <row r="1256" s="33" customFormat="1" ht="11.1" customHeight="1" x14ac:dyDescent="0.25"/>
    <row r="1257" s="33" customFormat="1" ht="11.1" customHeight="1" x14ac:dyDescent="0.25"/>
    <row r="1258" s="33" customFormat="1" ht="11.1" customHeight="1" x14ac:dyDescent="0.25"/>
    <row r="1259" s="33" customFormat="1" ht="11.1" customHeight="1" x14ac:dyDescent="0.25"/>
    <row r="1260" s="33" customFormat="1" ht="11.1" customHeight="1" x14ac:dyDescent="0.25"/>
    <row r="1261" s="33" customFormat="1" ht="11.1" customHeight="1" x14ac:dyDescent="0.25"/>
    <row r="1262" s="33" customFormat="1" ht="11.1" customHeight="1" x14ac:dyDescent="0.25"/>
    <row r="1263" s="33" customFormat="1" ht="11.1" customHeight="1" x14ac:dyDescent="0.25"/>
    <row r="1264" s="33" customFormat="1" ht="11.1" customHeight="1" x14ac:dyDescent="0.25"/>
    <row r="1265" s="33" customFormat="1" ht="11.1" customHeight="1" x14ac:dyDescent="0.25"/>
    <row r="1266" s="33" customFormat="1" ht="11.1" customHeight="1" x14ac:dyDescent="0.25"/>
    <row r="1267" s="33" customFormat="1" ht="11.1" customHeight="1" x14ac:dyDescent="0.25"/>
    <row r="1268" s="33" customFormat="1" ht="11.1" customHeight="1" x14ac:dyDescent="0.25"/>
    <row r="1269" s="33" customFormat="1" ht="11.1" customHeight="1" x14ac:dyDescent="0.25"/>
    <row r="1270" s="33" customFormat="1" ht="11.1" customHeight="1" x14ac:dyDescent="0.25"/>
    <row r="1271" s="33" customFormat="1" ht="11.1" customHeight="1" x14ac:dyDescent="0.25"/>
    <row r="1272" s="33" customFormat="1" ht="11.1" customHeight="1" x14ac:dyDescent="0.25"/>
    <row r="1273" s="33" customFormat="1" ht="11.1" customHeight="1" x14ac:dyDescent="0.25"/>
    <row r="1274" s="33" customFormat="1" ht="11.1" customHeight="1" x14ac:dyDescent="0.25"/>
    <row r="1275" s="33" customFormat="1" ht="11.1" customHeight="1" x14ac:dyDescent="0.25"/>
    <row r="1276" s="33" customFormat="1" ht="11.1" customHeight="1" x14ac:dyDescent="0.25"/>
    <row r="1277" s="33" customFormat="1" ht="11.1" customHeight="1" x14ac:dyDescent="0.25"/>
    <row r="1278" s="33" customFormat="1" ht="11.1" customHeight="1" x14ac:dyDescent="0.25"/>
    <row r="1279" s="33" customFormat="1" ht="11.1" customHeight="1" x14ac:dyDescent="0.25"/>
    <row r="1280" s="33" customFormat="1" ht="11.1" customHeight="1" x14ac:dyDescent="0.25"/>
    <row r="1281" s="33" customFormat="1" ht="11.1" customHeight="1" x14ac:dyDescent="0.25"/>
    <row r="1282" s="33" customFormat="1" ht="11.1" customHeight="1" x14ac:dyDescent="0.25"/>
    <row r="1283" s="33" customFormat="1" ht="11.1" customHeight="1" x14ac:dyDescent="0.25"/>
    <row r="1284" s="33" customFormat="1" ht="11.1" customHeight="1" x14ac:dyDescent="0.25"/>
    <row r="1285" s="33" customFormat="1" ht="11.1" customHeight="1" x14ac:dyDescent="0.25"/>
    <row r="1286" s="33" customFormat="1" ht="11.1" customHeight="1" x14ac:dyDescent="0.25"/>
    <row r="1287" s="33" customFormat="1" ht="11.1" customHeight="1" x14ac:dyDescent="0.25"/>
    <row r="1288" s="33" customFormat="1" ht="11.1" customHeight="1" x14ac:dyDescent="0.25"/>
    <row r="1289" s="33" customFormat="1" ht="11.1" customHeight="1" x14ac:dyDescent="0.25"/>
    <row r="1290" s="33" customFormat="1" ht="11.1" customHeight="1" x14ac:dyDescent="0.25"/>
    <row r="1291" s="33" customFormat="1" ht="11.1" customHeight="1" x14ac:dyDescent="0.25"/>
    <row r="1292" s="33" customFormat="1" ht="11.1" customHeight="1" x14ac:dyDescent="0.25"/>
    <row r="1293" s="33" customFormat="1" ht="11.1" customHeight="1" x14ac:dyDescent="0.25"/>
    <row r="1294" s="33" customFormat="1" ht="11.1" customHeight="1" x14ac:dyDescent="0.25"/>
    <row r="1295" s="33" customFormat="1" ht="11.1" customHeight="1" x14ac:dyDescent="0.25"/>
    <row r="1296" s="33" customFormat="1" ht="11.1" customHeight="1" x14ac:dyDescent="0.25"/>
    <row r="1297" s="33" customFormat="1" ht="11.1" customHeight="1" x14ac:dyDescent="0.25"/>
    <row r="1298" s="33" customFormat="1" ht="11.1" customHeight="1" x14ac:dyDescent="0.25"/>
    <row r="1299" s="33" customFormat="1" ht="11.1" customHeight="1" x14ac:dyDescent="0.25"/>
    <row r="1300" s="33" customFormat="1" ht="11.1" customHeight="1" x14ac:dyDescent="0.25"/>
    <row r="1301" s="33" customFormat="1" ht="11.1" customHeight="1" x14ac:dyDescent="0.25"/>
    <row r="1302" s="33" customFormat="1" ht="11.1" customHeight="1" x14ac:dyDescent="0.25"/>
    <row r="1303" s="33" customFormat="1" ht="11.1" customHeight="1" x14ac:dyDescent="0.25"/>
    <row r="1304" s="33" customFormat="1" ht="11.1" customHeight="1" x14ac:dyDescent="0.25"/>
    <row r="1305" s="33" customFormat="1" ht="11.1" customHeight="1" x14ac:dyDescent="0.25"/>
    <row r="1306" s="33" customFormat="1" ht="11.1" customHeight="1" x14ac:dyDescent="0.25"/>
    <row r="1307" s="33" customFormat="1" ht="11.1" customHeight="1" x14ac:dyDescent="0.25"/>
    <row r="1308" s="33" customFormat="1" ht="11.1" customHeight="1" x14ac:dyDescent="0.25"/>
    <row r="1309" s="33" customFormat="1" ht="11.1" customHeight="1" x14ac:dyDescent="0.25"/>
    <row r="1310" s="33" customFormat="1" ht="11.1" customHeight="1" x14ac:dyDescent="0.25"/>
    <row r="1311" s="33" customFormat="1" ht="11.1" customHeight="1" x14ac:dyDescent="0.25"/>
    <row r="1312" s="33" customFormat="1" ht="11.1" customHeight="1" x14ac:dyDescent="0.25"/>
    <row r="1313" s="33" customFormat="1" ht="11.1" customHeight="1" x14ac:dyDescent="0.25"/>
    <row r="1314" s="33" customFormat="1" ht="11.1" customHeight="1" x14ac:dyDescent="0.25"/>
    <row r="1315" s="33" customFormat="1" ht="11.1" customHeight="1" x14ac:dyDescent="0.25"/>
    <row r="1316" s="33" customFormat="1" ht="11.1" customHeight="1" x14ac:dyDescent="0.25"/>
    <row r="1317" s="33" customFormat="1" ht="11.1" customHeight="1" x14ac:dyDescent="0.25"/>
    <row r="1318" s="33" customFormat="1" ht="11.1" customHeight="1" x14ac:dyDescent="0.25"/>
    <row r="1319" s="33" customFormat="1" ht="11.1" customHeight="1" x14ac:dyDescent="0.25"/>
    <row r="1320" s="33" customFormat="1" ht="11.1" customHeight="1" x14ac:dyDescent="0.25"/>
    <row r="1321" s="33" customFormat="1" ht="11.1" customHeight="1" x14ac:dyDescent="0.25"/>
    <row r="1322" s="33" customFormat="1" ht="11.1" customHeight="1" x14ac:dyDescent="0.25"/>
    <row r="1323" s="33" customFormat="1" ht="11.1" customHeight="1" x14ac:dyDescent="0.25"/>
    <row r="1324" s="33" customFormat="1" ht="11.1" customHeight="1" x14ac:dyDescent="0.25"/>
    <row r="1325" s="33" customFormat="1" ht="11.1" customHeight="1" x14ac:dyDescent="0.25"/>
    <row r="1326" s="33" customFormat="1" ht="11.1" customHeight="1" x14ac:dyDescent="0.25"/>
    <row r="1327" s="33" customFormat="1" ht="11.1" customHeight="1" x14ac:dyDescent="0.25"/>
    <row r="1328" s="33" customFormat="1" ht="11.1" customHeight="1" x14ac:dyDescent="0.25"/>
    <row r="1329" s="33" customFormat="1" ht="11.1" customHeight="1" x14ac:dyDescent="0.25"/>
    <row r="1330" s="33" customFormat="1" ht="11.1" customHeight="1" x14ac:dyDescent="0.25"/>
    <row r="1331" s="33" customFormat="1" ht="11.1" customHeight="1" x14ac:dyDescent="0.25"/>
    <row r="1332" s="33" customFormat="1" ht="11.1" customHeight="1" x14ac:dyDescent="0.25"/>
    <row r="1333" s="33" customFormat="1" ht="11.1" customHeight="1" x14ac:dyDescent="0.25"/>
    <row r="1334" s="33" customFormat="1" ht="11.1" customHeight="1" x14ac:dyDescent="0.25"/>
    <row r="1335" s="33" customFormat="1" ht="11.1" customHeight="1" x14ac:dyDescent="0.25"/>
    <row r="1336" s="33" customFormat="1" ht="11.1" customHeight="1" x14ac:dyDescent="0.25"/>
    <row r="1337" s="33" customFormat="1" ht="11.1" customHeight="1" x14ac:dyDescent="0.25"/>
    <row r="1338" s="33" customFormat="1" ht="11.1" customHeight="1" x14ac:dyDescent="0.25"/>
    <row r="1339" s="33" customFormat="1" ht="11.1" customHeight="1" x14ac:dyDescent="0.25"/>
    <row r="1340" s="33" customFormat="1" ht="11.1" customHeight="1" x14ac:dyDescent="0.25"/>
    <row r="1341" s="33" customFormat="1" ht="11.1" customHeight="1" x14ac:dyDescent="0.25"/>
    <row r="1342" s="33" customFormat="1" ht="11.1" customHeight="1" x14ac:dyDescent="0.25"/>
    <row r="1343" s="33" customFormat="1" ht="11.1" customHeight="1" x14ac:dyDescent="0.25"/>
    <row r="1344" s="33" customFormat="1" ht="11.1" customHeight="1" x14ac:dyDescent="0.25"/>
    <row r="1345" s="33" customFormat="1" ht="11.1" customHeight="1" x14ac:dyDescent="0.25"/>
    <row r="1346" s="33" customFormat="1" ht="11.1" customHeight="1" x14ac:dyDescent="0.25"/>
    <row r="1347" s="33" customFormat="1" ht="11.1" customHeight="1" x14ac:dyDescent="0.25"/>
    <row r="1348" s="33" customFormat="1" ht="11.1" customHeight="1" x14ac:dyDescent="0.25"/>
    <row r="1349" s="33" customFormat="1" ht="11.1" customHeight="1" x14ac:dyDescent="0.25"/>
    <row r="1350" s="33" customFormat="1" ht="11.1" customHeight="1" x14ac:dyDescent="0.25"/>
    <row r="1351" s="33" customFormat="1" ht="11.1" customHeight="1" x14ac:dyDescent="0.25"/>
    <row r="1352" s="33" customFormat="1" ht="11.1" customHeight="1" x14ac:dyDescent="0.25"/>
    <row r="1353" s="33" customFormat="1" ht="11.1" customHeight="1" x14ac:dyDescent="0.25"/>
    <row r="1354" s="33" customFormat="1" ht="11.1" customHeight="1" x14ac:dyDescent="0.25"/>
    <row r="1355" s="33" customFormat="1" ht="11.1" customHeight="1" x14ac:dyDescent="0.25"/>
    <row r="1356" s="33" customFormat="1" ht="11.1" customHeight="1" x14ac:dyDescent="0.25"/>
    <row r="1357" s="33" customFormat="1" ht="11.1" customHeight="1" x14ac:dyDescent="0.25"/>
    <row r="1358" s="33" customFormat="1" ht="11.1" customHeight="1" x14ac:dyDescent="0.25"/>
    <row r="1359" s="33" customFormat="1" ht="11.1" customHeight="1" x14ac:dyDescent="0.25"/>
    <row r="1360" s="33" customFormat="1" ht="11.1" customHeight="1" x14ac:dyDescent="0.25"/>
    <row r="1361" s="33" customFormat="1" ht="11.1" customHeight="1" x14ac:dyDescent="0.25"/>
    <row r="1362" s="33" customFormat="1" ht="11.1" customHeight="1" x14ac:dyDescent="0.25"/>
    <row r="1363" s="33" customFormat="1" ht="11.1" customHeight="1" x14ac:dyDescent="0.25"/>
    <row r="1364" s="33" customFormat="1" ht="11.1" customHeight="1" x14ac:dyDescent="0.25"/>
    <row r="1365" s="33" customFormat="1" ht="11.1" customHeight="1" x14ac:dyDescent="0.25"/>
    <row r="1366" s="33" customFormat="1" ht="11.1" customHeight="1" x14ac:dyDescent="0.25"/>
    <row r="1367" s="33" customFormat="1" ht="11.1" customHeight="1" x14ac:dyDescent="0.25"/>
    <row r="1368" s="33" customFormat="1" ht="11.1" customHeight="1" x14ac:dyDescent="0.25"/>
    <row r="1369" s="33" customFormat="1" ht="11.1" customHeight="1" x14ac:dyDescent="0.25"/>
    <row r="1370" s="33" customFormat="1" ht="11.1" customHeight="1" x14ac:dyDescent="0.25"/>
    <row r="1371" s="33" customFormat="1" ht="11.1" customHeight="1" x14ac:dyDescent="0.25"/>
    <row r="1372" s="33" customFormat="1" ht="11.1" customHeight="1" x14ac:dyDescent="0.25"/>
    <row r="1373" s="33" customFormat="1" ht="11.1" customHeight="1" x14ac:dyDescent="0.25"/>
    <row r="1374" s="33" customFormat="1" ht="11.1" customHeight="1" x14ac:dyDescent="0.25"/>
    <row r="1375" s="33" customFormat="1" ht="11.1" customHeight="1" x14ac:dyDescent="0.25"/>
    <row r="1376" s="33" customFormat="1" ht="11.1" customHeight="1" x14ac:dyDescent="0.25"/>
    <row r="1377" s="33" customFormat="1" ht="11.1" customHeight="1" x14ac:dyDescent="0.25"/>
    <row r="1378" s="33" customFormat="1" ht="11.1" customHeight="1" x14ac:dyDescent="0.25"/>
    <row r="1379" s="33" customFormat="1" ht="11.1" customHeight="1" x14ac:dyDescent="0.25"/>
    <row r="1380" s="33" customFormat="1" ht="11.1" customHeight="1" x14ac:dyDescent="0.25"/>
    <row r="1381" s="33" customFormat="1" ht="11.1" customHeight="1" x14ac:dyDescent="0.25"/>
    <row r="1382" s="33" customFormat="1" ht="11.1" customHeight="1" x14ac:dyDescent="0.25"/>
    <row r="1383" s="33" customFormat="1" ht="11.1" customHeight="1" x14ac:dyDescent="0.25"/>
    <row r="1384" s="33" customFormat="1" ht="11.1" customHeight="1" x14ac:dyDescent="0.25"/>
    <row r="1385" s="33" customFormat="1" ht="11.1" customHeight="1" x14ac:dyDescent="0.25"/>
    <row r="1386" s="33" customFormat="1" ht="11.1" customHeight="1" x14ac:dyDescent="0.25"/>
    <row r="1387" s="33" customFormat="1" ht="11.1" customHeight="1" x14ac:dyDescent="0.25"/>
    <row r="1388" s="33" customFormat="1" ht="11.1" customHeight="1" x14ac:dyDescent="0.25"/>
    <row r="1389" s="33" customFormat="1" ht="11.1" customHeight="1" x14ac:dyDescent="0.25"/>
    <row r="1390" s="33" customFormat="1" ht="11.1" customHeight="1" x14ac:dyDescent="0.25"/>
    <row r="1391" s="33" customFormat="1" ht="11.1" customHeight="1" x14ac:dyDescent="0.25"/>
    <row r="1392" s="33" customFormat="1" ht="11.1" customHeight="1" x14ac:dyDescent="0.25"/>
    <row r="1393" s="33" customFormat="1" ht="11.1" customHeight="1" x14ac:dyDescent="0.25"/>
    <row r="1394" s="33" customFormat="1" ht="11.1" customHeight="1" x14ac:dyDescent="0.25"/>
    <row r="1395" s="33" customFormat="1" ht="11.1" customHeight="1" x14ac:dyDescent="0.25"/>
    <row r="1396" s="33" customFormat="1" ht="11.1" customHeight="1" x14ac:dyDescent="0.25"/>
    <row r="1397" s="33" customFormat="1" ht="11.1" customHeight="1" x14ac:dyDescent="0.25"/>
    <row r="1398" s="33" customFormat="1" ht="11.1" customHeight="1" x14ac:dyDescent="0.25"/>
    <row r="1399" s="33" customFormat="1" ht="11.1" customHeight="1" x14ac:dyDescent="0.25"/>
    <row r="1400" s="33" customFormat="1" ht="11.1" customHeight="1" x14ac:dyDescent="0.25"/>
    <row r="1401" s="33" customFormat="1" ht="11.1" customHeight="1" x14ac:dyDescent="0.25"/>
    <row r="1402" s="33" customFormat="1" ht="11.1" customHeight="1" x14ac:dyDescent="0.25"/>
    <row r="1403" s="33" customFormat="1" ht="11.1" customHeight="1" x14ac:dyDescent="0.25"/>
    <row r="1404" s="33" customFormat="1" ht="11.1" customHeight="1" x14ac:dyDescent="0.25"/>
    <row r="1405" s="33" customFormat="1" ht="11.1" customHeight="1" x14ac:dyDescent="0.25"/>
    <row r="1406" s="33" customFormat="1" ht="11.1" customHeight="1" x14ac:dyDescent="0.25"/>
    <row r="1407" s="33" customFormat="1" ht="11.1" customHeight="1" x14ac:dyDescent="0.25"/>
    <row r="1408" s="33" customFormat="1" ht="11.1" customHeight="1" x14ac:dyDescent="0.25"/>
    <row r="1409" s="33" customFormat="1" ht="11.1" customHeight="1" x14ac:dyDescent="0.25"/>
    <row r="1410" s="33" customFormat="1" ht="11.1" customHeight="1" x14ac:dyDescent="0.25"/>
    <row r="1411" s="33" customFormat="1" ht="11.1" customHeight="1" x14ac:dyDescent="0.25"/>
    <row r="1412" s="33" customFormat="1" ht="11.1" customHeight="1" x14ac:dyDescent="0.25"/>
    <row r="1413" s="33" customFormat="1" ht="11.1" customHeight="1" x14ac:dyDescent="0.25"/>
    <row r="1414" s="33" customFormat="1" ht="11.1" customHeight="1" x14ac:dyDescent="0.25"/>
    <row r="1415" s="33" customFormat="1" ht="11.1" customHeight="1" x14ac:dyDescent="0.25"/>
    <row r="1416" s="33" customFormat="1" ht="11.1" customHeight="1" x14ac:dyDescent="0.25"/>
    <row r="1417" s="33" customFormat="1" ht="11.1" customHeight="1" x14ac:dyDescent="0.25"/>
    <row r="1418" s="33" customFormat="1" ht="12.95" customHeight="1" x14ac:dyDescent="0.25"/>
    <row r="1419" s="33" customFormat="1" ht="12.95" customHeight="1" x14ac:dyDescent="0.25"/>
    <row r="1420" s="33" customFormat="1" ht="12.95" customHeight="1" x14ac:dyDescent="0.25"/>
    <row r="1421" s="33" customFormat="1" ht="12.95" customHeight="1" x14ac:dyDescent="0.25"/>
    <row r="1422" s="33" customFormat="1" ht="12.95" customHeight="1" x14ac:dyDescent="0.25"/>
    <row r="1423" s="33" customFormat="1" ht="12.95" customHeight="1" x14ac:dyDescent="0.25"/>
    <row r="1424" s="33" customFormat="1" ht="12.95" customHeight="1" x14ac:dyDescent="0.25"/>
    <row r="1425" s="33" customFormat="1" ht="12.95" customHeight="1" x14ac:dyDescent="0.25"/>
    <row r="1426" s="33" customFormat="1" ht="12.95" customHeight="1" x14ac:dyDescent="0.25"/>
    <row r="1427" s="33" customFormat="1" ht="12.95" customHeight="1" x14ac:dyDescent="0.25"/>
    <row r="1428" s="33" customFormat="1" ht="12.95" customHeight="1" x14ac:dyDescent="0.25"/>
    <row r="1429" s="33" customFormat="1" ht="12.95" customHeight="1" x14ac:dyDescent="0.25"/>
    <row r="1430" s="33" customFormat="1" ht="12.95" customHeight="1" x14ac:dyDescent="0.25"/>
    <row r="1431" s="33" customFormat="1" ht="12.95" customHeight="1" x14ac:dyDescent="0.25"/>
    <row r="1432" s="33" customFormat="1" ht="12.95" customHeight="1" x14ac:dyDescent="0.25"/>
    <row r="1433" s="33" customFormat="1" ht="12.95" customHeight="1" x14ac:dyDescent="0.25"/>
    <row r="1434" s="33" customFormat="1" ht="12.95" customHeight="1" x14ac:dyDescent="0.25"/>
    <row r="1435" s="33" customFormat="1" ht="12.95" customHeight="1" x14ac:dyDescent="0.25"/>
    <row r="1436" s="33" customFormat="1" ht="12.95" customHeight="1" x14ac:dyDescent="0.25"/>
    <row r="1437" s="33" customFormat="1" ht="12.95" customHeight="1" x14ac:dyDescent="0.25"/>
    <row r="1438" s="33" customFormat="1" ht="12.95" customHeight="1" x14ac:dyDescent="0.25"/>
    <row r="1439" s="33" customFormat="1" ht="12.95" customHeight="1" x14ac:dyDescent="0.25"/>
    <row r="1440" s="33" customFormat="1" ht="12.95" customHeight="1" x14ac:dyDescent="0.25"/>
    <row r="1441" s="33" customFormat="1" ht="12.95" customHeight="1" x14ac:dyDescent="0.25"/>
    <row r="1442" s="33" customFormat="1" ht="12.95" customHeight="1" x14ac:dyDescent="0.25"/>
    <row r="1443" s="33" customFormat="1" ht="12.95" customHeight="1" x14ac:dyDescent="0.25"/>
    <row r="1444" s="33" customFormat="1" ht="12.95" customHeight="1" x14ac:dyDescent="0.25"/>
    <row r="1445" s="33" customFormat="1" ht="12.95" customHeight="1" x14ac:dyDescent="0.25"/>
    <row r="1446" s="33" customFormat="1" ht="12.95" customHeight="1" x14ac:dyDescent="0.25"/>
    <row r="1447" s="33" customFormat="1" ht="12.95" customHeight="1" x14ac:dyDescent="0.25"/>
    <row r="1448" s="33" customFormat="1" ht="12.95" customHeight="1" x14ac:dyDescent="0.25"/>
    <row r="1449" s="33" customFormat="1" ht="12.95" customHeight="1" x14ac:dyDescent="0.25"/>
    <row r="1450" s="33" customFormat="1" ht="12.95" customHeight="1" x14ac:dyDescent="0.25"/>
    <row r="1451" s="33" customFormat="1" ht="12.95" customHeight="1" x14ac:dyDescent="0.25"/>
    <row r="1452" s="33" customFormat="1" ht="12.95" customHeight="1" x14ac:dyDescent="0.25"/>
    <row r="1453" s="33" customFormat="1" ht="12.95" customHeight="1" x14ac:dyDescent="0.25"/>
    <row r="1454" s="33" customFormat="1" ht="12.95" customHeight="1" x14ac:dyDescent="0.25"/>
    <row r="1455" s="33" customFormat="1" ht="12.95" customHeight="1" x14ac:dyDescent="0.25"/>
    <row r="1456" s="33" customFormat="1" ht="12.95" customHeight="1" x14ac:dyDescent="0.25"/>
    <row r="1457" s="33" customFormat="1" ht="12.95" customHeight="1" x14ac:dyDescent="0.25"/>
    <row r="1458" s="33" customFormat="1" ht="12.95" customHeight="1" x14ac:dyDescent="0.25"/>
    <row r="1459" s="33" customFormat="1" ht="12.95" customHeight="1" x14ac:dyDescent="0.25"/>
    <row r="1460" s="33" customFormat="1" ht="12.95" customHeight="1" x14ac:dyDescent="0.25"/>
    <row r="1461" s="33" customFormat="1" ht="12.95" customHeight="1" x14ac:dyDescent="0.25"/>
    <row r="1462" s="33" customFormat="1" ht="12.95" customHeight="1" x14ac:dyDescent="0.25"/>
    <row r="1463" s="33" customFormat="1" ht="12.95" customHeight="1" x14ac:dyDescent="0.25"/>
    <row r="1464" s="33" customFormat="1" ht="12.95" customHeight="1" x14ac:dyDescent="0.25"/>
    <row r="1465" s="33" customFormat="1" ht="12.95" customHeight="1" x14ac:dyDescent="0.25"/>
    <row r="1466" s="33" customFormat="1" ht="12.95" customHeight="1" x14ac:dyDescent="0.25"/>
    <row r="1467" s="33" customFormat="1" ht="12.95" customHeight="1" x14ac:dyDescent="0.25"/>
    <row r="1468" s="33" customFormat="1" ht="12.95" customHeight="1" x14ac:dyDescent="0.25"/>
    <row r="1469" s="33" customFormat="1" ht="12.95" customHeight="1" x14ac:dyDescent="0.25"/>
    <row r="1470" s="33" customFormat="1" ht="12.95" customHeight="1" x14ac:dyDescent="0.25"/>
    <row r="1471" s="33" customFormat="1" ht="12.95" customHeight="1" x14ac:dyDescent="0.25"/>
    <row r="1472" s="33" customFormat="1" ht="12.95" customHeight="1" x14ac:dyDescent="0.25"/>
    <row r="1473" s="33" customFormat="1" ht="11.1" customHeight="1" x14ac:dyDescent="0.25"/>
    <row r="1474" s="33" customFormat="1" ht="11.1" customHeight="1" x14ac:dyDescent="0.25"/>
    <row r="1475" s="33" customFormat="1" ht="11.1" customHeight="1" x14ac:dyDescent="0.25"/>
    <row r="1476" s="33" customFormat="1" ht="11.1" customHeight="1" x14ac:dyDescent="0.25"/>
    <row r="1477" s="33" customFormat="1" ht="11.1" customHeight="1" x14ac:dyDescent="0.25"/>
    <row r="1478" s="33" customFormat="1" ht="11.1" customHeight="1" x14ac:dyDescent="0.25"/>
    <row r="1479" s="33" customFormat="1" ht="11.1" customHeight="1" x14ac:dyDescent="0.25"/>
    <row r="1480" s="33" customFormat="1" ht="11.1" customHeight="1" x14ac:dyDescent="0.25"/>
    <row r="1481" s="33" customFormat="1" ht="11.1" customHeight="1" x14ac:dyDescent="0.25"/>
    <row r="1482" s="33" customFormat="1" ht="11.1" customHeight="1" x14ac:dyDescent="0.25"/>
    <row r="1483" s="33" customFormat="1" ht="11.1" customHeight="1" x14ac:dyDescent="0.25"/>
    <row r="1484" s="33" customFormat="1" ht="11.1" customHeight="1" x14ac:dyDescent="0.25"/>
    <row r="1485" s="33" customFormat="1" ht="11.1" customHeight="1" x14ac:dyDescent="0.25"/>
    <row r="1486" s="33" customFormat="1" ht="11.1" customHeight="1" x14ac:dyDescent="0.25"/>
    <row r="1487" s="33" customFormat="1" ht="11.1" customHeight="1" x14ac:dyDescent="0.25"/>
    <row r="1488" s="33" customFormat="1" ht="11.1" customHeight="1" x14ac:dyDescent="0.25"/>
    <row r="1489" s="33" customFormat="1" ht="11.1" customHeight="1" x14ac:dyDescent="0.25"/>
    <row r="1490" s="33" customFormat="1" ht="11.1" customHeight="1" x14ac:dyDescent="0.25"/>
    <row r="1491" s="33" customFormat="1" ht="11.1" customHeight="1" x14ac:dyDescent="0.25"/>
    <row r="1492" s="33" customFormat="1" ht="11.1" customHeight="1" x14ac:dyDescent="0.25"/>
    <row r="1493" s="33" customFormat="1" ht="11.1" customHeight="1" x14ac:dyDescent="0.25"/>
    <row r="1494" s="33" customFormat="1" ht="11.1" customHeight="1" x14ac:dyDescent="0.25"/>
    <row r="1495" s="33" customFormat="1" ht="11.1" customHeight="1" x14ac:dyDescent="0.25"/>
    <row r="1496" s="33" customFormat="1" ht="11.1" customHeight="1" x14ac:dyDescent="0.25"/>
    <row r="1497" s="33" customFormat="1" ht="11.1" customHeight="1" x14ac:dyDescent="0.25"/>
    <row r="1498" s="33" customFormat="1" ht="11.1" customHeight="1" x14ac:dyDescent="0.25"/>
    <row r="1499" s="33" customFormat="1" ht="11.1" customHeight="1" x14ac:dyDescent="0.25"/>
    <row r="1500" s="33" customFormat="1" ht="11.1" customHeight="1" x14ac:dyDescent="0.25"/>
    <row r="1501" s="33" customFormat="1" ht="11.1" customHeight="1" x14ac:dyDescent="0.25"/>
    <row r="1502" s="33" customFormat="1" ht="11.1" customHeight="1" x14ac:dyDescent="0.25"/>
    <row r="1503" s="33" customFormat="1" ht="11.1" customHeight="1" x14ac:dyDescent="0.25"/>
    <row r="1504" s="33" customFormat="1" ht="11.1" customHeight="1" x14ac:dyDescent="0.25"/>
    <row r="1505" s="33" customFormat="1" ht="11.1" customHeight="1" x14ac:dyDescent="0.25"/>
    <row r="1506" s="33" customFormat="1" ht="11.1" customHeight="1" x14ac:dyDescent="0.25"/>
    <row r="1507" s="33" customFormat="1" ht="11.1" customHeight="1" x14ac:dyDescent="0.25"/>
    <row r="1508" s="33" customFormat="1" ht="11.1" customHeight="1" x14ac:dyDescent="0.25"/>
    <row r="1509" s="33" customFormat="1" ht="11.1" customHeight="1" x14ac:dyDescent="0.25"/>
    <row r="1510" s="33" customFormat="1" ht="11.1" customHeight="1" x14ac:dyDescent="0.25"/>
    <row r="1511" s="33" customFormat="1" ht="11.1" customHeight="1" x14ac:dyDescent="0.25"/>
    <row r="1512" s="33" customFormat="1" ht="11.1" customHeight="1" x14ac:dyDescent="0.25"/>
    <row r="1513" s="33" customFormat="1" ht="11.1" customHeight="1" x14ac:dyDescent="0.25"/>
    <row r="1514" s="33" customFormat="1" ht="11.1" customHeight="1" x14ac:dyDescent="0.25"/>
    <row r="1515" s="33" customFormat="1" ht="11.1" customHeight="1" x14ac:dyDescent="0.25"/>
    <row r="1516" s="33" customFormat="1" ht="11.1" customHeight="1" x14ac:dyDescent="0.25"/>
    <row r="1517" s="33" customFormat="1" ht="11.1" customHeight="1" x14ac:dyDescent="0.25"/>
    <row r="1518" s="33" customFormat="1" ht="11.1" customHeight="1" x14ac:dyDescent="0.25"/>
    <row r="1519" s="33" customFormat="1" ht="11.1" customHeight="1" x14ac:dyDescent="0.25"/>
    <row r="1520" s="33" customFormat="1" ht="11.1" customHeight="1" x14ac:dyDescent="0.25"/>
    <row r="1521" s="33" customFormat="1" ht="11.1" customHeight="1" x14ac:dyDescent="0.25"/>
    <row r="1522" s="33" customFormat="1" ht="11.1" customHeight="1" x14ac:dyDescent="0.25"/>
    <row r="1523" s="33" customFormat="1" ht="11.1" customHeight="1" x14ac:dyDescent="0.25"/>
    <row r="1524" s="33" customFormat="1" ht="11.1" customHeight="1" x14ac:dyDescent="0.25"/>
    <row r="1525" s="33" customFormat="1" ht="11.1" customHeight="1" x14ac:dyDescent="0.25"/>
    <row r="1526" s="33" customFormat="1" ht="11.1" customHeight="1" x14ac:dyDescent="0.25"/>
    <row r="1527" s="33" customFormat="1" ht="11.1" customHeight="1" x14ac:dyDescent="0.25"/>
    <row r="1528" s="33" customFormat="1" ht="11.1" customHeight="1" x14ac:dyDescent="0.25"/>
    <row r="1529" s="33" customFormat="1" ht="11.1" customHeight="1" x14ac:dyDescent="0.25"/>
    <row r="1530" s="33" customFormat="1" ht="11.1" customHeight="1" x14ac:dyDescent="0.25"/>
    <row r="1531" s="33" customFormat="1" ht="11.1" customHeight="1" x14ac:dyDescent="0.25"/>
    <row r="1532" s="33" customFormat="1" ht="11.1" customHeight="1" x14ac:dyDescent="0.25"/>
    <row r="1533" s="33" customFormat="1" ht="11.1" customHeight="1" x14ac:dyDescent="0.25"/>
    <row r="1534" s="33" customFormat="1" ht="11.1" customHeight="1" x14ac:dyDescent="0.25"/>
    <row r="1535" s="33" customFormat="1" ht="11.1" customHeight="1" x14ac:dyDescent="0.25"/>
    <row r="1536" s="33" customFormat="1" ht="11.1" customHeight="1" x14ac:dyDescent="0.25"/>
    <row r="1537" s="33" customFormat="1" ht="11.1" customHeight="1" x14ac:dyDescent="0.25"/>
    <row r="1538" s="33" customFormat="1" ht="11.1" customHeight="1" x14ac:dyDescent="0.25"/>
    <row r="1539" s="33" customFormat="1" ht="11.1" customHeight="1" x14ac:dyDescent="0.25"/>
    <row r="1540" s="33" customFormat="1" ht="11.1" customHeight="1" x14ac:dyDescent="0.25"/>
    <row r="1541" s="33" customFormat="1" ht="11.1" customHeight="1" x14ac:dyDescent="0.25"/>
    <row r="1542" s="33" customFormat="1" ht="11.1" customHeight="1" x14ac:dyDescent="0.25"/>
    <row r="1543" s="33" customFormat="1" ht="11.1" customHeight="1" x14ac:dyDescent="0.25"/>
    <row r="1544" s="33" customFormat="1" ht="11.1" customHeight="1" x14ac:dyDescent="0.25"/>
    <row r="1545" s="33" customFormat="1" ht="11.1" customHeight="1" x14ac:dyDescent="0.25"/>
    <row r="1546" s="33" customFormat="1" ht="11.1" customHeight="1" x14ac:dyDescent="0.25"/>
    <row r="1547" s="33" customFormat="1" ht="11.1" customHeight="1" x14ac:dyDescent="0.25"/>
    <row r="1548" s="33" customFormat="1" ht="11.1" customHeight="1" x14ac:dyDescent="0.25"/>
    <row r="1549" s="33" customFormat="1" ht="11.1" customHeight="1" x14ac:dyDescent="0.25"/>
    <row r="1550" s="33" customFormat="1" ht="11.1" customHeight="1" x14ac:dyDescent="0.25"/>
    <row r="1551" s="33" customFormat="1" ht="11.1" customHeight="1" x14ac:dyDescent="0.25"/>
    <row r="1552" s="33" customFormat="1" ht="11.1" customHeight="1" x14ac:dyDescent="0.25"/>
    <row r="1553" s="33" customFormat="1" ht="11.1" customHeight="1" x14ac:dyDescent="0.25"/>
    <row r="1554" s="33" customFormat="1" ht="11.1" customHeight="1" x14ac:dyDescent="0.25"/>
    <row r="1555" s="33" customFormat="1" ht="11.1" customHeight="1" x14ac:dyDescent="0.25"/>
    <row r="1556" s="33" customFormat="1" ht="11.1" customHeight="1" x14ac:dyDescent="0.25"/>
    <row r="1557" s="33" customFormat="1" ht="11.1" customHeight="1" x14ac:dyDescent="0.25"/>
    <row r="1558" s="33" customFormat="1" ht="11.1" customHeight="1" x14ac:dyDescent="0.25"/>
    <row r="1559" s="33" customFormat="1" ht="11.1" customHeight="1" x14ac:dyDescent="0.25"/>
    <row r="1560" s="33" customFormat="1" ht="11.1" customHeight="1" x14ac:dyDescent="0.25"/>
    <row r="1561" s="33" customFormat="1" ht="11.1" customHeight="1" x14ac:dyDescent="0.25"/>
    <row r="1562" s="33" customFormat="1" ht="11.1" customHeight="1" x14ac:dyDescent="0.25"/>
    <row r="1563" s="33" customFormat="1" ht="11.1" customHeight="1" x14ac:dyDescent="0.25"/>
    <row r="1564" s="33" customFormat="1" ht="11.1" customHeight="1" x14ac:dyDescent="0.25"/>
    <row r="1565" s="33" customFormat="1" ht="11.1" customHeight="1" x14ac:dyDescent="0.25"/>
    <row r="1566" s="33" customFormat="1" ht="11.1" customHeight="1" x14ac:dyDescent="0.25"/>
    <row r="1567" s="33" customFormat="1" ht="11.1" customHeight="1" x14ac:dyDescent="0.25"/>
    <row r="1568" s="33" customFormat="1" ht="11.1" customHeight="1" x14ac:dyDescent="0.25"/>
    <row r="1569" s="33" customFormat="1" ht="11.1" customHeight="1" x14ac:dyDescent="0.25"/>
    <row r="1570" s="33" customFormat="1" ht="11.1" customHeight="1" x14ac:dyDescent="0.25"/>
    <row r="1571" s="33" customFormat="1" ht="11.1" customHeight="1" x14ac:dyDescent="0.25"/>
    <row r="1572" s="33" customFormat="1" ht="11.1" customHeight="1" x14ac:dyDescent="0.25"/>
    <row r="1573" s="33" customFormat="1" ht="11.1" customHeight="1" x14ac:dyDescent="0.25"/>
    <row r="1574" s="33" customFormat="1" ht="11.1" customHeight="1" x14ac:dyDescent="0.25"/>
    <row r="1575" s="33" customFormat="1" ht="11.1" customHeight="1" x14ac:dyDescent="0.25"/>
    <row r="1576" s="33" customFormat="1" ht="11.1" customHeight="1" x14ac:dyDescent="0.25"/>
    <row r="1577" s="33" customFormat="1" ht="11.1" customHeight="1" x14ac:dyDescent="0.25"/>
    <row r="1578" s="33" customFormat="1" ht="11.1" customHeight="1" x14ac:dyDescent="0.25"/>
    <row r="1579" s="33" customFormat="1" ht="11.1" customHeight="1" x14ac:dyDescent="0.25"/>
    <row r="1580" s="33" customFormat="1" ht="11.1" customHeight="1" x14ac:dyDescent="0.25"/>
    <row r="1581" s="33" customFormat="1" ht="11.1" customHeight="1" x14ac:dyDescent="0.25"/>
    <row r="1582" s="33" customFormat="1" ht="11.1" customHeight="1" x14ac:dyDescent="0.25"/>
    <row r="1583" s="33" customFormat="1" ht="11.1" customHeight="1" x14ac:dyDescent="0.25"/>
    <row r="1584" s="33" customFormat="1" ht="11.1" customHeight="1" x14ac:dyDescent="0.25"/>
    <row r="1585" s="33" customFormat="1" ht="11.1" customHeight="1" x14ac:dyDescent="0.25"/>
    <row r="1586" s="33" customFormat="1" ht="11.1" customHeight="1" x14ac:dyDescent="0.25"/>
    <row r="1587" s="33" customFormat="1" ht="11.1" customHeight="1" x14ac:dyDescent="0.25"/>
    <row r="1588" s="33" customFormat="1" ht="11.1" customHeight="1" x14ac:dyDescent="0.25"/>
    <row r="1589" s="33" customFormat="1" ht="11.1" customHeight="1" x14ac:dyDescent="0.25"/>
    <row r="1590" s="33" customFormat="1" ht="11.1" customHeight="1" x14ac:dyDescent="0.25"/>
    <row r="1591" s="33" customFormat="1" ht="11.1" customHeight="1" x14ac:dyDescent="0.25"/>
    <row r="1592" s="33" customFormat="1" ht="11.1" customHeight="1" x14ac:dyDescent="0.25"/>
    <row r="1593" s="33" customFormat="1" ht="11.1" customHeight="1" x14ac:dyDescent="0.25"/>
    <row r="1594" s="33" customFormat="1" ht="11.1" customHeight="1" x14ac:dyDescent="0.25"/>
    <row r="1595" s="33" customFormat="1" ht="11.1" customHeight="1" x14ac:dyDescent="0.25"/>
    <row r="1596" s="33" customFormat="1" ht="11.1" customHeight="1" x14ac:dyDescent="0.25"/>
    <row r="1597" s="33" customFormat="1" ht="11.1" customHeight="1" x14ac:dyDescent="0.25"/>
    <row r="1598" s="33" customFormat="1" ht="11.1" customHeight="1" x14ac:dyDescent="0.25"/>
    <row r="1599" s="33" customFormat="1" ht="11.1" customHeight="1" x14ac:dyDescent="0.25"/>
    <row r="1600" s="33" customFormat="1" ht="11.1" customHeight="1" x14ac:dyDescent="0.25"/>
    <row r="1601" s="33" customFormat="1" ht="11.1" customHeight="1" x14ac:dyDescent="0.25"/>
    <row r="1602" s="33" customFormat="1" ht="11.1" customHeight="1" x14ac:dyDescent="0.25"/>
    <row r="1603" s="33" customFormat="1" ht="11.1" customHeight="1" x14ac:dyDescent="0.25"/>
    <row r="1604" s="33" customFormat="1" ht="11.1" customHeight="1" x14ac:dyDescent="0.25"/>
    <row r="1605" s="33" customFormat="1" ht="11.1" customHeight="1" x14ac:dyDescent="0.25"/>
    <row r="1606" s="33" customFormat="1" ht="11.1" customHeight="1" x14ac:dyDescent="0.25"/>
    <row r="1607" s="33" customFormat="1" ht="11.1" customHeight="1" x14ac:dyDescent="0.25"/>
    <row r="1608" s="33" customFormat="1" ht="11.1" customHeight="1" x14ac:dyDescent="0.25"/>
    <row r="1609" s="33" customFormat="1" ht="11.1" customHeight="1" x14ac:dyDescent="0.25"/>
    <row r="1610" s="33" customFormat="1" ht="11.1" customHeight="1" x14ac:dyDescent="0.25"/>
    <row r="1611" s="33" customFormat="1" ht="11.1" customHeight="1" x14ac:dyDescent="0.25"/>
    <row r="1612" s="33" customFormat="1" ht="11.1" customHeight="1" x14ac:dyDescent="0.25"/>
    <row r="1613" s="33" customFormat="1" ht="11.1" customHeight="1" x14ac:dyDescent="0.25"/>
    <row r="1614" s="33" customFormat="1" ht="11.1" customHeight="1" x14ac:dyDescent="0.25"/>
    <row r="1615" s="33" customFormat="1" ht="11.1" customHeight="1" x14ac:dyDescent="0.25"/>
    <row r="1616" s="33" customFormat="1" ht="11.1" customHeight="1" x14ac:dyDescent="0.25"/>
    <row r="1617" s="33" customFormat="1" ht="11.1" customHeight="1" x14ac:dyDescent="0.25"/>
    <row r="1618" s="33" customFormat="1" ht="11.1" customHeight="1" x14ac:dyDescent="0.25"/>
    <row r="1619" s="33" customFormat="1" ht="11.1" customHeight="1" x14ac:dyDescent="0.25"/>
    <row r="1620" s="33" customFormat="1" ht="11.1" customHeight="1" x14ac:dyDescent="0.25"/>
    <row r="1621" s="33" customFormat="1" ht="11.1" customHeight="1" x14ac:dyDescent="0.25"/>
    <row r="1622" s="33" customFormat="1" ht="11.1" customHeight="1" x14ac:dyDescent="0.25"/>
    <row r="1623" s="33" customFormat="1" ht="11.1" customHeight="1" x14ac:dyDescent="0.25"/>
    <row r="1624" s="33" customFormat="1" ht="11.1" customHeight="1" x14ac:dyDescent="0.25"/>
    <row r="1625" s="33" customFormat="1" ht="11.1" customHeight="1" x14ac:dyDescent="0.25"/>
    <row r="1626" s="33" customFormat="1" ht="11.1" customHeight="1" x14ac:dyDescent="0.25"/>
    <row r="1627" s="33" customFormat="1" ht="11.1" customHeight="1" x14ac:dyDescent="0.25"/>
    <row r="1628" s="33" customFormat="1" ht="11.1" customHeight="1" x14ac:dyDescent="0.25"/>
    <row r="1629" s="33" customFormat="1" ht="11.1" customHeight="1" x14ac:dyDescent="0.25"/>
    <row r="1630" s="33" customFormat="1" ht="11.1" customHeight="1" x14ac:dyDescent="0.25"/>
    <row r="1631" s="33" customFormat="1" ht="11.1" customHeight="1" x14ac:dyDescent="0.25"/>
    <row r="1632" s="33" customFormat="1" ht="11.1" customHeight="1" x14ac:dyDescent="0.25"/>
    <row r="1633" s="33" customFormat="1" ht="11.1" customHeight="1" x14ac:dyDescent="0.25"/>
    <row r="1634" s="33" customFormat="1" ht="11.1" customHeight="1" x14ac:dyDescent="0.25"/>
    <row r="1635" s="33" customFormat="1" ht="11.1" customHeight="1" x14ac:dyDescent="0.25"/>
    <row r="1636" s="33" customFormat="1" ht="11.1" customHeight="1" x14ac:dyDescent="0.25"/>
    <row r="1637" s="33" customFormat="1" ht="11.1" customHeight="1" x14ac:dyDescent="0.25"/>
    <row r="1638" s="33" customFormat="1" ht="11.1" customHeight="1" x14ac:dyDescent="0.25"/>
    <row r="1639" s="33" customFormat="1" ht="11.1" customHeight="1" x14ac:dyDescent="0.25"/>
    <row r="1640" s="33" customFormat="1" ht="11.1" customHeight="1" x14ac:dyDescent="0.25"/>
    <row r="1641" s="33" customFormat="1" ht="11.1" customHeight="1" x14ac:dyDescent="0.25"/>
    <row r="1642" s="33" customFormat="1" ht="11.1" customHeight="1" x14ac:dyDescent="0.25"/>
    <row r="1643" s="33" customFormat="1" ht="11.1" customHeight="1" x14ac:dyDescent="0.25"/>
    <row r="1644" s="33" customFormat="1" ht="11.1" customHeight="1" x14ac:dyDescent="0.25"/>
    <row r="1645" s="33" customFormat="1" ht="11.1" customHeight="1" x14ac:dyDescent="0.25"/>
    <row r="1646" s="33" customFormat="1" ht="11.1" customHeight="1" x14ac:dyDescent="0.25"/>
    <row r="1647" s="33" customFormat="1" ht="11.1" customHeight="1" x14ac:dyDescent="0.25"/>
    <row r="1648" s="33" customFormat="1" ht="11.1" customHeight="1" x14ac:dyDescent="0.25"/>
    <row r="1649" s="33" customFormat="1" ht="11.1" customHeight="1" x14ac:dyDescent="0.25"/>
    <row r="1650" s="33" customFormat="1" ht="11.1" customHeight="1" x14ac:dyDescent="0.25"/>
    <row r="1651" s="33" customFormat="1" ht="11.1" customHeight="1" x14ac:dyDescent="0.25"/>
    <row r="1652" s="33" customFormat="1" ht="11.1" customHeight="1" x14ac:dyDescent="0.25"/>
    <row r="1653" s="33" customFormat="1" ht="11.1" customHeight="1" x14ac:dyDescent="0.25"/>
    <row r="1654" s="33" customFormat="1" ht="11.1" customHeight="1" x14ac:dyDescent="0.25"/>
    <row r="1655" s="33" customFormat="1" ht="11.1" customHeight="1" x14ac:dyDescent="0.25"/>
    <row r="1656" s="33" customFormat="1" ht="11.1" customHeight="1" x14ac:dyDescent="0.25"/>
    <row r="1657" s="33" customFormat="1" ht="11.1" customHeight="1" x14ac:dyDescent="0.25"/>
    <row r="1658" s="33" customFormat="1" ht="11.1" customHeight="1" x14ac:dyDescent="0.25"/>
    <row r="1659" s="33" customFormat="1" ht="11.1" customHeight="1" x14ac:dyDescent="0.25"/>
    <row r="1660" s="33" customFormat="1" ht="11.1" customHeight="1" x14ac:dyDescent="0.25"/>
    <row r="1661" s="33" customFormat="1" ht="11.1" customHeight="1" x14ac:dyDescent="0.25"/>
    <row r="1662" s="33" customFormat="1" ht="11.1" customHeight="1" x14ac:dyDescent="0.25"/>
    <row r="1663" s="33" customFormat="1" ht="11.1" customHeight="1" x14ac:dyDescent="0.25"/>
    <row r="1664" s="33" customFormat="1" ht="11.1" customHeight="1" x14ac:dyDescent="0.25"/>
    <row r="1665" s="33" customFormat="1" ht="11.1" customHeight="1" x14ac:dyDescent="0.25"/>
    <row r="1666" s="33" customFormat="1" ht="11.1" customHeight="1" x14ac:dyDescent="0.25"/>
    <row r="1667" s="33" customFormat="1" ht="11.1" customHeight="1" x14ac:dyDescent="0.25"/>
    <row r="1668" s="33" customFormat="1" ht="11.1" customHeight="1" x14ac:dyDescent="0.25"/>
    <row r="1669" s="33" customFormat="1" ht="11.1" customHeight="1" x14ac:dyDescent="0.25"/>
    <row r="1670" s="33" customFormat="1" ht="11.1" customHeight="1" x14ac:dyDescent="0.25"/>
    <row r="1671" s="33" customFormat="1" ht="11.1" customHeight="1" x14ac:dyDescent="0.25"/>
    <row r="1672" s="33" customFormat="1" ht="11.1" customHeight="1" x14ac:dyDescent="0.25"/>
    <row r="1673" s="33" customFormat="1" ht="11.1" customHeight="1" x14ac:dyDescent="0.25"/>
    <row r="1674" s="33" customFormat="1" ht="11.1" customHeight="1" x14ac:dyDescent="0.25"/>
    <row r="1675" s="33" customFormat="1" ht="11.1" customHeight="1" x14ac:dyDescent="0.25"/>
    <row r="1676" s="33" customFormat="1" ht="11.1" customHeight="1" x14ac:dyDescent="0.25"/>
    <row r="1677" s="33" customFormat="1" ht="11.1" customHeight="1" x14ac:dyDescent="0.25"/>
    <row r="1678" s="33" customFormat="1" ht="11.1" customHeight="1" x14ac:dyDescent="0.25"/>
    <row r="1679" s="33" customFormat="1" ht="11.1" customHeight="1" x14ac:dyDescent="0.25"/>
    <row r="1680" s="33" customFormat="1" ht="11.1" customHeight="1" x14ac:dyDescent="0.25"/>
    <row r="1681" s="33" customFormat="1" ht="11.1" customHeight="1" x14ac:dyDescent="0.25"/>
    <row r="1682" s="33" customFormat="1" ht="11.1" customHeight="1" x14ac:dyDescent="0.25"/>
    <row r="1683" s="33" customFormat="1" ht="11.1" customHeight="1" x14ac:dyDescent="0.25"/>
    <row r="1684" s="33" customFormat="1" ht="11.1" customHeight="1" x14ac:dyDescent="0.25"/>
    <row r="1685" s="33" customFormat="1" ht="11.1" customHeight="1" x14ac:dyDescent="0.25"/>
    <row r="1686" s="33" customFormat="1" ht="11.1" customHeight="1" x14ac:dyDescent="0.25"/>
    <row r="1687" s="33" customFormat="1" ht="11.1" customHeight="1" x14ac:dyDescent="0.25"/>
    <row r="1688" s="33" customFormat="1" ht="11.1" customHeight="1" x14ac:dyDescent="0.25"/>
    <row r="1689" s="33" customFormat="1" ht="11.1" customHeight="1" x14ac:dyDescent="0.25"/>
    <row r="1690" s="33" customFormat="1" ht="11.1" customHeight="1" x14ac:dyDescent="0.25"/>
    <row r="1691" s="33" customFormat="1" ht="11.1" customHeight="1" x14ac:dyDescent="0.25"/>
    <row r="1692" s="33" customFormat="1" ht="11.1" customHeight="1" x14ac:dyDescent="0.25"/>
    <row r="1693" s="33" customFormat="1" ht="11.1" customHeight="1" x14ac:dyDescent="0.25"/>
    <row r="1694" s="33" customFormat="1" ht="11.1" customHeight="1" x14ac:dyDescent="0.25"/>
    <row r="1695" s="33" customFormat="1" ht="11.1" customHeight="1" x14ac:dyDescent="0.25"/>
    <row r="1696" s="33" customFormat="1" ht="11.1" customHeight="1" x14ac:dyDescent="0.25"/>
    <row r="1697" s="33" customFormat="1" ht="11.1" customHeight="1" x14ac:dyDescent="0.25"/>
    <row r="1698" s="33" customFormat="1" ht="11.1" customHeight="1" x14ac:dyDescent="0.25"/>
    <row r="1699" s="33" customFormat="1" ht="11.1" customHeight="1" x14ac:dyDescent="0.25"/>
    <row r="1700" s="33" customFormat="1" ht="11.1" customHeight="1" x14ac:dyDescent="0.25"/>
    <row r="1701" s="33" customFormat="1" ht="11.1" customHeight="1" x14ac:dyDescent="0.25"/>
    <row r="1702" s="33" customFormat="1" ht="11.1" customHeight="1" x14ac:dyDescent="0.25"/>
    <row r="1703" s="33" customFormat="1" ht="11.1" customHeight="1" x14ac:dyDescent="0.25"/>
    <row r="1704" s="33" customFormat="1" ht="11.1" customHeight="1" x14ac:dyDescent="0.25"/>
    <row r="1705" s="33" customFormat="1" ht="11.1" customHeight="1" x14ac:dyDescent="0.25"/>
    <row r="1706" s="33" customFormat="1" ht="11.1" customHeight="1" x14ac:dyDescent="0.25"/>
    <row r="1707" s="33" customFormat="1" ht="11.1" customHeight="1" x14ac:dyDescent="0.25"/>
    <row r="1708" s="33" customFormat="1" ht="11.1" customHeight="1" x14ac:dyDescent="0.25"/>
    <row r="1709" s="33" customFormat="1" ht="11.1" customHeight="1" x14ac:dyDescent="0.25"/>
    <row r="1710" s="33" customFormat="1" ht="11.1" customHeight="1" x14ac:dyDescent="0.25"/>
    <row r="1711" s="33" customFormat="1" ht="11.1" customHeight="1" x14ac:dyDescent="0.25"/>
    <row r="1712" s="33" customFormat="1" ht="11.1" customHeight="1" x14ac:dyDescent="0.25"/>
    <row r="1713" s="33" customFormat="1" ht="11.1" customHeight="1" x14ac:dyDescent="0.25"/>
    <row r="1714" s="33" customFormat="1" ht="11.1" customHeight="1" x14ac:dyDescent="0.25"/>
    <row r="1715" s="33" customFormat="1" ht="11.1" customHeight="1" x14ac:dyDescent="0.25"/>
    <row r="1716" s="33" customFormat="1" ht="11.1" customHeight="1" x14ac:dyDescent="0.25"/>
    <row r="1717" s="33" customFormat="1" ht="11.1" customHeight="1" x14ac:dyDescent="0.25"/>
    <row r="1718" s="33" customFormat="1" ht="11.1" customHeight="1" x14ac:dyDescent="0.25"/>
    <row r="1719" s="33" customFormat="1" ht="11.1" customHeight="1" x14ac:dyDescent="0.25"/>
    <row r="1720" s="33" customFormat="1" ht="11.1" customHeight="1" x14ac:dyDescent="0.25"/>
    <row r="1721" s="33" customFormat="1" ht="11.1" customHeight="1" x14ac:dyDescent="0.25"/>
    <row r="1722" s="33" customFormat="1" ht="11.1" customHeight="1" x14ac:dyDescent="0.25"/>
    <row r="1723" s="33" customFormat="1" ht="11.1" customHeight="1" x14ac:dyDescent="0.25"/>
    <row r="1724" s="33" customFormat="1" ht="11.1" customHeight="1" x14ac:dyDescent="0.25"/>
    <row r="1725" s="33" customFormat="1" ht="11.1" customHeight="1" x14ac:dyDescent="0.25"/>
    <row r="1726" s="33" customFormat="1" ht="11.1" customHeight="1" x14ac:dyDescent="0.25"/>
    <row r="1727" s="33" customFormat="1" ht="11.1" customHeight="1" x14ac:dyDescent="0.25"/>
    <row r="1728" s="33" customFormat="1" ht="11.1" customHeight="1" x14ac:dyDescent="0.25"/>
    <row r="1729" s="33" customFormat="1" ht="11.1" customHeight="1" x14ac:dyDescent="0.25"/>
    <row r="1730" s="33" customFormat="1" ht="11.1" customHeight="1" x14ac:dyDescent="0.25"/>
    <row r="1731" s="33" customFormat="1" ht="11.1" customHeight="1" x14ac:dyDescent="0.25"/>
    <row r="1732" s="33" customFormat="1" ht="11.1" customHeight="1" x14ac:dyDescent="0.25"/>
    <row r="1733" s="33" customFormat="1" ht="11.1" customHeight="1" x14ac:dyDescent="0.25"/>
    <row r="1734" s="33" customFormat="1" ht="11.1" customHeight="1" x14ac:dyDescent="0.25"/>
    <row r="1735" s="33" customFormat="1" ht="11.1" customHeight="1" x14ac:dyDescent="0.25"/>
    <row r="1736" s="33" customFormat="1" ht="11.1" customHeight="1" x14ac:dyDescent="0.25"/>
    <row r="1737" s="33" customFormat="1" ht="11.1" customHeight="1" x14ac:dyDescent="0.25"/>
    <row r="1738" s="33" customFormat="1" ht="11.1" customHeight="1" x14ac:dyDescent="0.25"/>
    <row r="1739" s="33" customFormat="1" ht="11.1" customHeight="1" x14ac:dyDescent="0.25"/>
    <row r="1740" s="33" customFormat="1" ht="11.1" customHeight="1" x14ac:dyDescent="0.25"/>
    <row r="1741" s="33" customFormat="1" ht="11.1" customHeight="1" x14ac:dyDescent="0.25"/>
    <row r="1742" s="33" customFormat="1" ht="11.1" customHeight="1" x14ac:dyDescent="0.25"/>
    <row r="1743" s="33" customFormat="1" ht="11.1" customHeight="1" x14ac:dyDescent="0.25"/>
    <row r="1744" s="33" customFormat="1" ht="11.1" customHeight="1" x14ac:dyDescent="0.25"/>
    <row r="1745" s="33" customFormat="1" ht="11.1" customHeight="1" x14ac:dyDescent="0.25"/>
    <row r="1746" s="33" customFormat="1" ht="11.1" customHeight="1" x14ac:dyDescent="0.25"/>
    <row r="1747" s="33" customFormat="1" ht="11.1" customHeight="1" x14ac:dyDescent="0.25"/>
    <row r="1748" s="33" customFormat="1" ht="11.1" customHeight="1" x14ac:dyDescent="0.25"/>
    <row r="1749" s="33" customFormat="1" ht="11.1" customHeight="1" x14ac:dyDescent="0.25"/>
    <row r="1750" s="33" customFormat="1" ht="11.1" customHeight="1" x14ac:dyDescent="0.25"/>
    <row r="1751" s="33" customFormat="1" ht="11.1" customHeight="1" x14ac:dyDescent="0.25"/>
    <row r="1752" s="33" customFormat="1" ht="11.1" customHeight="1" x14ac:dyDescent="0.25"/>
    <row r="1753" s="33" customFormat="1" ht="11.1" customHeight="1" x14ac:dyDescent="0.25"/>
    <row r="1754" s="33" customFormat="1" ht="11.1" customHeight="1" x14ac:dyDescent="0.25"/>
    <row r="1755" s="33" customFormat="1" ht="11.1" customHeight="1" x14ac:dyDescent="0.25"/>
    <row r="1756" s="33" customFormat="1" ht="11.1" customHeight="1" x14ac:dyDescent="0.25"/>
    <row r="1757" s="33" customFormat="1" ht="11.1" customHeight="1" x14ac:dyDescent="0.25"/>
    <row r="1758" s="33" customFormat="1" ht="11.1" customHeight="1" x14ac:dyDescent="0.25"/>
    <row r="1759" s="33" customFormat="1" ht="11.1" customHeight="1" x14ac:dyDescent="0.25"/>
    <row r="1760" s="33" customFormat="1" ht="11.1" customHeight="1" x14ac:dyDescent="0.25"/>
    <row r="1761" s="33" customFormat="1" ht="11.1" customHeight="1" x14ac:dyDescent="0.25"/>
    <row r="1762" s="33" customFormat="1" ht="11.1" customHeight="1" x14ac:dyDescent="0.25"/>
    <row r="1763" s="33" customFormat="1" ht="11.1" customHeight="1" x14ac:dyDescent="0.25"/>
    <row r="1764" s="33" customFormat="1" ht="11.1" customHeight="1" x14ac:dyDescent="0.25"/>
    <row r="1765" s="33" customFormat="1" ht="11.1" customHeight="1" x14ac:dyDescent="0.25"/>
    <row r="1766" s="33" customFormat="1" ht="11.1" customHeight="1" x14ac:dyDescent="0.25"/>
    <row r="1767" s="33" customFormat="1" ht="11.1" customHeight="1" x14ac:dyDescent="0.25"/>
    <row r="1768" s="33" customFormat="1" ht="11.1" customHeight="1" x14ac:dyDescent="0.25"/>
    <row r="1769" s="33" customFormat="1" ht="11.1" customHeight="1" x14ac:dyDescent="0.25"/>
    <row r="1770" s="33" customFormat="1" ht="11.1" customHeight="1" x14ac:dyDescent="0.25"/>
    <row r="1771" s="33" customFormat="1" ht="11.1" customHeight="1" x14ac:dyDescent="0.25"/>
    <row r="1772" s="33" customFormat="1" ht="11.1" customHeight="1" x14ac:dyDescent="0.25"/>
    <row r="1773" s="33" customFormat="1" ht="11.1" customHeight="1" x14ac:dyDescent="0.25"/>
    <row r="1774" s="33" customFormat="1" ht="11.1" customHeight="1" x14ac:dyDescent="0.25"/>
    <row r="1775" s="33" customFormat="1" ht="11.1" customHeight="1" x14ac:dyDescent="0.25"/>
    <row r="1776" s="33" customFormat="1" ht="11.1" customHeight="1" x14ac:dyDescent="0.25"/>
    <row r="1777" s="33" customFormat="1" ht="11.1" customHeight="1" x14ac:dyDescent="0.25"/>
    <row r="1778" s="33" customFormat="1" ht="11.1" customHeight="1" x14ac:dyDescent="0.25"/>
    <row r="1779" s="33" customFormat="1" ht="11.1" customHeight="1" x14ac:dyDescent="0.25"/>
    <row r="1780" s="33" customFormat="1" ht="11.1" customHeight="1" x14ac:dyDescent="0.25"/>
    <row r="1781" s="33" customFormat="1" ht="11.1" customHeight="1" x14ac:dyDescent="0.25"/>
    <row r="1782" s="33" customFormat="1" ht="11.1" customHeight="1" x14ac:dyDescent="0.25"/>
    <row r="1783" s="33" customFormat="1" ht="11.1" customHeight="1" x14ac:dyDescent="0.25"/>
    <row r="1784" s="33" customFormat="1" ht="11.1" customHeight="1" x14ac:dyDescent="0.25"/>
    <row r="1785" s="33" customFormat="1" ht="11.1" customHeight="1" x14ac:dyDescent="0.25"/>
    <row r="1786" s="33" customFormat="1" ht="11.1" customHeight="1" x14ac:dyDescent="0.25"/>
    <row r="1787" s="33" customFormat="1" ht="11.1" customHeight="1" x14ac:dyDescent="0.25"/>
    <row r="1788" s="33" customFormat="1" ht="11.1" customHeight="1" x14ac:dyDescent="0.25"/>
    <row r="1789" s="33" customFormat="1" ht="11.1" customHeight="1" x14ac:dyDescent="0.25"/>
    <row r="1790" s="33" customFormat="1" ht="11.1" customHeight="1" x14ac:dyDescent="0.25"/>
    <row r="1791" s="33" customFormat="1" ht="11.1" customHeight="1" x14ac:dyDescent="0.25"/>
    <row r="1792" s="33" customFormat="1" ht="11.1" customHeight="1" x14ac:dyDescent="0.25"/>
    <row r="1793" s="33" customFormat="1" ht="11.1" customHeight="1" x14ac:dyDescent="0.25"/>
    <row r="1794" s="33" customFormat="1" ht="11.1" customHeight="1" x14ac:dyDescent="0.25"/>
    <row r="1795" s="33" customFormat="1" ht="11.1" customHeight="1" x14ac:dyDescent="0.25"/>
    <row r="1796" s="33" customFormat="1" ht="11.1" customHeight="1" x14ac:dyDescent="0.25"/>
    <row r="1797" s="33" customFormat="1" ht="11.1" customHeight="1" x14ac:dyDescent="0.25"/>
    <row r="1798" s="33" customFormat="1" ht="11.1" customHeight="1" x14ac:dyDescent="0.25"/>
    <row r="1799" s="33" customFormat="1" ht="11.1" customHeight="1" x14ac:dyDescent="0.25"/>
    <row r="1800" s="33" customFormat="1" ht="11.1" customHeight="1" x14ac:dyDescent="0.25"/>
    <row r="1801" s="33" customFormat="1" ht="11.1" customHeight="1" x14ac:dyDescent="0.25"/>
    <row r="1802" s="33" customFormat="1" ht="11.1" customHeight="1" x14ac:dyDescent="0.25"/>
    <row r="1803" s="33" customFormat="1" ht="11.1" customHeight="1" x14ac:dyDescent="0.25"/>
    <row r="1804" s="33" customFormat="1" ht="11.1" customHeight="1" x14ac:dyDescent="0.25"/>
    <row r="1805" s="33" customFormat="1" ht="11.1" customHeight="1" x14ac:dyDescent="0.25"/>
    <row r="1806" s="33" customFormat="1" ht="11.1" customHeight="1" x14ac:dyDescent="0.25"/>
    <row r="1807" s="33" customFormat="1" ht="11.1" customHeight="1" x14ac:dyDescent="0.25"/>
    <row r="1808" s="33" customFormat="1" ht="11.1" customHeight="1" x14ac:dyDescent="0.25"/>
    <row r="1809" s="33" customFormat="1" ht="11.1" customHeight="1" x14ac:dyDescent="0.25"/>
    <row r="1810" s="33" customFormat="1" ht="11.1" customHeight="1" x14ac:dyDescent="0.25"/>
    <row r="1811" s="33" customFormat="1" ht="11.1" customHeight="1" x14ac:dyDescent="0.25"/>
    <row r="1812" s="33" customFormat="1" ht="11.1" customHeight="1" x14ac:dyDescent="0.25"/>
    <row r="1813" s="33" customFormat="1" ht="11.1" customHeight="1" x14ac:dyDescent="0.25"/>
    <row r="1814" s="33" customFormat="1" ht="11.1" customHeight="1" x14ac:dyDescent="0.25"/>
    <row r="1815" s="33" customFormat="1" ht="11.1" customHeight="1" x14ac:dyDescent="0.25"/>
    <row r="1816" s="33" customFormat="1" ht="11.1" customHeight="1" x14ac:dyDescent="0.25"/>
    <row r="1817" s="33" customFormat="1" ht="11.1" customHeight="1" x14ac:dyDescent="0.25"/>
    <row r="1818" s="33" customFormat="1" ht="11.1" customHeight="1" x14ac:dyDescent="0.25"/>
    <row r="1819" s="33" customFormat="1" ht="11.1" customHeight="1" x14ac:dyDescent="0.25"/>
    <row r="1820" s="33" customFormat="1" ht="11.1" customHeight="1" x14ac:dyDescent="0.25"/>
    <row r="1821" s="33" customFormat="1" ht="11.1" customHeight="1" x14ac:dyDescent="0.25"/>
    <row r="1822" s="33" customFormat="1" ht="11.1" customHeight="1" x14ac:dyDescent="0.25"/>
    <row r="1823" s="33" customFormat="1" ht="11.1" customHeight="1" x14ac:dyDescent="0.25"/>
    <row r="1824" s="33" customFormat="1" ht="11.1" customHeight="1" x14ac:dyDescent="0.25"/>
    <row r="1825" s="33" customFormat="1" ht="11.1" customHeight="1" x14ac:dyDescent="0.25"/>
    <row r="1826" s="33" customFormat="1" ht="11.1" customHeight="1" x14ac:dyDescent="0.25"/>
    <row r="1827" s="33" customFormat="1" ht="11.1" customHeight="1" x14ac:dyDescent="0.25"/>
    <row r="1828" s="33" customFormat="1" ht="11.1" customHeight="1" x14ac:dyDescent="0.25"/>
    <row r="1829" s="33" customFormat="1" ht="11.1" customHeight="1" x14ac:dyDescent="0.25"/>
    <row r="1830" s="33" customFormat="1" ht="11.1" customHeight="1" x14ac:dyDescent="0.25"/>
    <row r="1831" s="33" customFormat="1" ht="11.1" customHeight="1" x14ac:dyDescent="0.25"/>
    <row r="1832" s="33" customFormat="1" ht="11.1" customHeight="1" x14ac:dyDescent="0.25"/>
    <row r="1833" s="33" customFormat="1" ht="11.1" customHeight="1" x14ac:dyDescent="0.25"/>
    <row r="1834" s="33" customFormat="1" ht="11.1" customHeight="1" x14ac:dyDescent="0.25"/>
    <row r="1835" s="33" customFormat="1" ht="11.1" customHeight="1" x14ac:dyDescent="0.25"/>
    <row r="1836" s="33" customFormat="1" ht="11.1" customHeight="1" x14ac:dyDescent="0.25"/>
    <row r="1837" s="33" customFormat="1" ht="11.1" customHeight="1" x14ac:dyDescent="0.25"/>
    <row r="1838" s="33" customFormat="1" ht="11.1" customHeight="1" x14ac:dyDescent="0.25"/>
    <row r="1839" s="33" customFormat="1" ht="11.1" customHeight="1" x14ac:dyDescent="0.25"/>
    <row r="1840" s="33" customFormat="1" ht="11.1" customHeight="1" x14ac:dyDescent="0.25"/>
    <row r="1841" s="33" customFormat="1" ht="11.1" customHeight="1" x14ac:dyDescent="0.25"/>
    <row r="1842" s="33" customFormat="1" ht="11.1" customHeight="1" x14ac:dyDescent="0.25"/>
    <row r="1843" s="33" customFormat="1" ht="11.1" customHeight="1" x14ac:dyDescent="0.25"/>
    <row r="1844" s="33" customFormat="1" ht="11.1" customHeight="1" x14ac:dyDescent="0.25"/>
    <row r="1845" s="33" customFormat="1" ht="11.1" customHeight="1" x14ac:dyDescent="0.25"/>
    <row r="1846" s="33" customFormat="1" ht="11.1" customHeight="1" x14ac:dyDescent="0.25"/>
    <row r="1847" s="33" customFormat="1" ht="11.1" customHeight="1" x14ac:dyDescent="0.25"/>
    <row r="1848" s="33" customFormat="1" ht="11.1" customHeight="1" x14ac:dyDescent="0.25"/>
    <row r="1849" s="33" customFormat="1" ht="11.1" customHeight="1" x14ac:dyDescent="0.25"/>
    <row r="1850" s="33" customFormat="1" ht="11.1" customHeight="1" x14ac:dyDescent="0.25"/>
    <row r="1851" s="33" customFormat="1" ht="11.1" customHeight="1" x14ac:dyDescent="0.25"/>
    <row r="1852" s="33" customFormat="1" ht="11.1" customHeight="1" x14ac:dyDescent="0.25"/>
    <row r="1853" s="33" customFormat="1" ht="11.1" customHeight="1" x14ac:dyDescent="0.25"/>
    <row r="1854" s="33" customFormat="1" ht="11.1" customHeight="1" x14ac:dyDescent="0.25"/>
    <row r="1855" s="33" customFormat="1" ht="11.1" customHeight="1" x14ac:dyDescent="0.25"/>
    <row r="1856" s="33" customFormat="1" ht="11.1" customHeight="1" x14ac:dyDescent="0.25"/>
    <row r="1857" s="33" customFormat="1" ht="11.1" customHeight="1" x14ac:dyDescent="0.25"/>
    <row r="1858" s="33" customFormat="1" ht="11.1" customHeight="1" x14ac:dyDescent="0.25"/>
    <row r="1859" s="33" customFormat="1" ht="11.1" customHeight="1" x14ac:dyDescent="0.25"/>
    <row r="1860" s="33" customFormat="1" ht="11.1" customHeight="1" x14ac:dyDescent="0.25"/>
    <row r="1861" s="33" customFormat="1" ht="11.1" customHeight="1" x14ac:dyDescent="0.25"/>
    <row r="1862" s="33" customFormat="1" ht="11.1" customHeight="1" x14ac:dyDescent="0.25"/>
    <row r="1863" s="33" customFormat="1" ht="11.1" customHeight="1" x14ac:dyDescent="0.25"/>
    <row r="1864" s="33" customFormat="1" ht="11.1" customHeight="1" x14ac:dyDescent="0.25"/>
    <row r="1865" s="33" customFormat="1" ht="11.1" customHeight="1" x14ac:dyDescent="0.25"/>
    <row r="1866" s="33" customFormat="1" ht="11.1" customHeight="1" x14ac:dyDescent="0.25"/>
    <row r="1867" s="33" customFormat="1" ht="11.1" customHeight="1" x14ac:dyDescent="0.25"/>
    <row r="1868" s="33" customFormat="1" ht="11.1" customHeight="1" x14ac:dyDescent="0.25"/>
    <row r="1869" s="33" customFormat="1" ht="11.1" customHeight="1" x14ac:dyDescent="0.25"/>
    <row r="1870" s="33" customFormat="1" ht="11.1" customHeight="1" x14ac:dyDescent="0.25"/>
    <row r="1871" s="33" customFormat="1" ht="11.1" customHeight="1" x14ac:dyDescent="0.25"/>
    <row r="1872" s="33" customFormat="1" ht="11.1" customHeight="1" x14ac:dyDescent="0.25"/>
    <row r="1873" s="33" customFormat="1" ht="11.1" customHeight="1" x14ac:dyDescent="0.25"/>
    <row r="1874" s="33" customFormat="1" ht="11.1" customHeight="1" x14ac:dyDescent="0.25"/>
    <row r="1875" s="33" customFormat="1" ht="11.1" customHeight="1" x14ac:dyDescent="0.25"/>
    <row r="1876" s="33" customFormat="1" ht="11.1" customHeight="1" x14ac:dyDescent="0.25"/>
    <row r="1877" s="33" customFormat="1" ht="11.1" customHeight="1" x14ac:dyDescent="0.25"/>
    <row r="1878" s="33" customFormat="1" ht="11.1" customHeight="1" x14ac:dyDescent="0.25"/>
    <row r="1879" s="33" customFormat="1" ht="11.1" customHeight="1" x14ac:dyDescent="0.25"/>
    <row r="1880" s="33" customFormat="1" ht="11.1" customHeight="1" x14ac:dyDescent="0.25"/>
    <row r="1881" s="33" customFormat="1" ht="11.1" customHeight="1" x14ac:dyDescent="0.25"/>
    <row r="1882" s="33" customFormat="1" ht="11.1" customHeight="1" x14ac:dyDescent="0.25"/>
    <row r="1883" s="33" customFormat="1" ht="11.1" customHeight="1" x14ac:dyDescent="0.25"/>
    <row r="1884" s="33" customFormat="1" ht="11.1" customHeight="1" x14ac:dyDescent="0.25"/>
    <row r="1885" s="33" customFormat="1" ht="11.1" customHeight="1" x14ac:dyDescent="0.25"/>
    <row r="1886" s="33" customFormat="1" ht="11.1" customHeight="1" x14ac:dyDescent="0.25"/>
    <row r="1887" s="33" customFormat="1" ht="11.1" customHeight="1" x14ac:dyDescent="0.25"/>
    <row r="1888" s="33" customFormat="1" ht="11.1" customHeight="1" x14ac:dyDescent="0.25"/>
    <row r="1889" s="33" customFormat="1" ht="11.1" customHeight="1" x14ac:dyDescent="0.25"/>
    <row r="1890" s="33" customFormat="1" ht="11.1" customHeight="1" x14ac:dyDescent="0.25"/>
    <row r="1891" s="33" customFormat="1" ht="11.1" customHeight="1" x14ac:dyDescent="0.25"/>
    <row r="1892" s="33" customFormat="1" ht="11.1" customHeight="1" x14ac:dyDescent="0.25"/>
    <row r="1893" s="33" customFormat="1" ht="11.1" customHeight="1" x14ac:dyDescent="0.25"/>
    <row r="1894" s="33" customFormat="1" ht="11.1" customHeight="1" x14ac:dyDescent="0.25"/>
    <row r="1895" s="33" customFormat="1" ht="11.1" customHeight="1" x14ac:dyDescent="0.25"/>
    <row r="1896" s="33" customFormat="1" ht="11.1" customHeight="1" x14ac:dyDescent="0.25"/>
    <row r="1897" s="33" customFormat="1" ht="11.1" customHeight="1" x14ac:dyDescent="0.25"/>
    <row r="1898" s="33" customFormat="1" ht="11.1" customHeight="1" x14ac:dyDescent="0.25"/>
    <row r="1899" s="33" customFormat="1" ht="11.1" customHeight="1" x14ac:dyDescent="0.25"/>
    <row r="1900" s="33" customFormat="1" ht="11.1" customHeight="1" x14ac:dyDescent="0.25"/>
    <row r="1901" s="33" customFormat="1" ht="11.1" customHeight="1" x14ac:dyDescent="0.25"/>
    <row r="1902" s="33" customFormat="1" ht="11.1" customHeight="1" x14ac:dyDescent="0.25"/>
    <row r="1903" s="33" customFormat="1" ht="11.1" customHeight="1" x14ac:dyDescent="0.25"/>
    <row r="1904" s="33" customFormat="1" ht="11.1" customHeight="1" x14ac:dyDescent="0.25"/>
    <row r="1905" s="33" customFormat="1" ht="11.1" customHeight="1" x14ac:dyDescent="0.25"/>
    <row r="1906" s="33" customFormat="1" ht="11.1" customHeight="1" x14ac:dyDescent="0.25"/>
    <row r="1907" s="33" customFormat="1" ht="11.1" customHeight="1" x14ac:dyDescent="0.25"/>
    <row r="1908" s="33" customFormat="1" ht="11.1" customHeight="1" x14ac:dyDescent="0.25"/>
    <row r="1909" s="33" customFormat="1" ht="11.1" customHeight="1" x14ac:dyDescent="0.25"/>
    <row r="1910" s="33" customFormat="1" ht="11.1" customHeight="1" x14ac:dyDescent="0.25"/>
    <row r="1911" s="33" customFormat="1" ht="11.1" customHeight="1" x14ac:dyDescent="0.25"/>
    <row r="1912" s="33" customFormat="1" ht="11.1" customHeight="1" x14ac:dyDescent="0.25"/>
    <row r="1913" s="33" customFormat="1" ht="11.1" customHeight="1" x14ac:dyDescent="0.25"/>
    <row r="1914" s="33" customFormat="1" ht="11.1" customHeight="1" x14ac:dyDescent="0.25"/>
    <row r="1915" s="33" customFormat="1" ht="11.1" customHeight="1" x14ac:dyDescent="0.25"/>
    <row r="1916" s="33" customFormat="1" ht="11.1" customHeight="1" x14ac:dyDescent="0.25"/>
    <row r="1917" s="33" customFormat="1" ht="11.1" customHeight="1" x14ac:dyDescent="0.25"/>
    <row r="1918" s="33" customFormat="1" ht="11.1" customHeight="1" x14ac:dyDescent="0.25"/>
    <row r="1919" s="33" customFormat="1" ht="11.1" customHeight="1" x14ac:dyDescent="0.25"/>
    <row r="1920" s="33" customFormat="1" ht="11.1" customHeight="1" x14ac:dyDescent="0.25"/>
    <row r="1921" s="33" customFormat="1" ht="11.1" customHeight="1" x14ac:dyDescent="0.25"/>
    <row r="1922" s="33" customFormat="1" ht="11.1" customHeight="1" x14ac:dyDescent="0.25"/>
    <row r="1923" s="33" customFormat="1" ht="11.1" customHeight="1" x14ac:dyDescent="0.25"/>
    <row r="1924" s="33" customFormat="1" ht="11.1" customHeight="1" x14ac:dyDescent="0.25"/>
    <row r="1925" s="33" customFormat="1" ht="11.1" customHeight="1" x14ac:dyDescent="0.25"/>
    <row r="1926" s="33" customFormat="1" ht="11.1" customHeight="1" x14ac:dyDescent="0.25"/>
    <row r="1927" s="33" customFormat="1" ht="11.1" customHeight="1" x14ac:dyDescent="0.25"/>
    <row r="1928" s="33" customFormat="1" ht="11.1" customHeight="1" x14ac:dyDescent="0.25"/>
    <row r="1929" s="33" customFormat="1" ht="11.1" customHeight="1" x14ac:dyDescent="0.25"/>
    <row r="1930" s="33" customFormat="1" ht="11.1" customHeight="1" x14ac:dyDescent="0.25"/>
    <row r="1931" s="33" customFormat="1" ht="11.1" customHeight="1" x14ac:dyDescent="0.25"/>
    <row r="1932" s="33" customFormat="1" ht="11.1" customHeight="1" x14ac:dyDescent="0.25"/>
    <row r="1933" s="33" customFormat="1" ht="11.1" customHeight="1" x14ac:dyDescent="0.25"/>
    <row r="1934" s="33" customFormat="1" ht="11.1" customHeight="1" x14ac:dyDescent="0.25"/>
    <row r="1935" s="33" customFormat="1" ht="11.1" customHeight="1" x14ac:dyDescent="0.25"/>
    <row r="1936" s="33" customFormat="1" ht="11.1" customHeight="1" x14ac:dyDescent="0.25"/>
    <row r="1937" s="33" customFormat="1" ht="11.1" customHeight="1" x14ac:dyDescent="0.25"/>
    <row r="1938" s="33" customFormat="1" ht="11.1" customHeight="1" x14ac:dyDescent="0.25"/>
    <row r="1939" s="33" customFormat="1" ht="11.1" customHeight="1" x14ac:dyDescent="0.25"/>
    <row r="1940" s="33" customFormat="1" ht="11.1" customHeight="1" x14ac:dyDescent="0.25"/>
    <row r="1941" s="33" customFormat="1" ht="11.1" customHeight="1" x14ac:dyDescent="0.25"/>
    <row r="1942" s="33" customFormat="1" ht="11.1" customHeight="1" x14ac:dyDescent="0.25"/>
    <row r="1943" s="33" customFormat="1" ht="11.1" customHeight="1" x14ac:dyDescent="0.25"/>
    <row r="1944" s="33" customFormat="1" ht="11.1" customHeight="1" x14ac:dyDescent="0.25"/>
    <row r="1945" s="33" customFormat="1" ht="11.1" customHeight="1" x14ac:dyDescent="0.25"/>
    <row r="1946" s="33" customFormat="1" ht="11.1" customHeight="1" x14ac:dyDescent="0.25"/>
    <row r="1947" s="33" customFormat="1" ht="11.1" customHeight="1" x14ac:dyDescent="0.25"/>
    <row r="1948" s="33" customFormat="1" ht="11.1" customHeight="1" x14ac:dyDescent="0.25"/>
    <row r="1949" s="33" customFormat="1" ht="11.1" customHeight="1" x14ac:dyDescent="0.25"/>
    <row r="1950" s="33" customFormat="1" ht="11.1" customHeight="1" x14ac:dyDescent="0.25"/>
    <row r="1951" s="33" customFormat="1" ht="11.1" customHeight="1" x14ac:dyDescent="0.25"/>
    <row r="1952" s="33" customFormat="1" ht="11.1" customHeight="1" x14ac:dyDescent="0.25"/>
    <row r="1953" s="33" customFormat="1" ht="11.1" customHeight="1" x14ac:dyDescent="0.25"/>
    <row r="1954" s="33" customFormat="1" ht="11.1" customHeight="1" x14ac:dyDescent="0.25"/>
    <row r="1955" s="33" customFormat="1" ht="11.1" customHeight="1" x14ac:dyDescent="0.25"/>
    <row r="1956" s="33" customFormat="1" ht="11.1" customHeight="1" x14ac:dyDescent="0.25"/>
    <row r="1957" s="33" customFormat="1" ht="11.1" customHeight="1" x14ac:dyDescent="0.25"/>
    <row r="1958" s="33" customFormat="1" ht="11.1" customHeight="1" x14ac:dyDescent="0.25"/>
    <row r="1959" s="33" customFormat="1" ht="11.1" customHeight="1" x14ac:dyDescent="0.25"/>
    <row r="1960" s="33" customFormat="1" ht="11.1" customHeight="1" x14ac:dyDescent="0.25"/>
    <row r="1961" s="33" customFormat="1" ht="11.1" customHeight="1" x14ac:dyDescent="0.25"/>
    <row r="1962" s="33" customFormat="1" ht="11.1" customHeight="1" x14ac:dyDescent="0.25"/>
    <row r="1963" s="33" customFormat="1" ht="11.1" customHeight="1" x14ac:dyDescent="0.25"/>
    <row r="1964" s="33" customFormat="1" ht="11.1" customHeight="1" x14ac:dyDescent="0.25"/>
    <row r="1965" s="33" customFormat="1" ht="11.1" customHeight="1" x14ac:dyDescent="0.25"/>
    <row r="1966" s="33" customFormat="1" ht="11.1" customHeight="1" x14ac:dyDescent="0.25"/>
    <row r="1967" s="33" customFormat="1" ht="11.1" customHeight="1" x14ac:dyDescent="0.25"/>
    <row r="1968" s="33" customFormat="1" ht="11.1" customHeight="1" x14ac:dyDescent="0.25"/>
    <row r="1969" s="33" customFormat="1" ht="11.1" customHeight="1" x14ac:dyDescent="0.25"/>
    <row r="1970" s="33" customFormat="1" ht="11.1" customHeight="1" x14ac:dyDescent="0.25"/>
    <row r="1971" s="33" customFormat="1" ht="11.1" customHeight="1" x14ac:dyDescent="0.25"/>
    <row r="1972" s="33" customFormat="1" ht="11.1" customHeight="1" x14ac:dyDescent="0.25"/>
    <row r="1973" s="33" customFormat="1" ht="11.1" customHeight="1" x14ac:dyDescent="0.25"/>
    <row r="1974" s="33" customFormat="1" ht="11.1" customHeight="1" x14ac:dyDescent="0.25"/>
    <row r="1975" s="33" customFormat="1" ht="11.1" customHeight="1" x14ac:dyDescent="0.25"/>
    <row r="1976" s="33" customFormat="1" ht="11.1" customHeight="1" x14ac:dyDescent="0.25"/>
    <row r="1977" s="33" customFormat="1" ht="11.1" customHeight="1" x14ac:dyDescent="0.25"/>
    <row r="1978" s="33" customFormat="1" ht="11.1" customHeight="1" x14ac:dyDescent="0.25"/>
    <row r="1979" s="33" customFormat="1" ht="11.1" customHeight="1" x14ac:dyDescent="0.25"/>
    <row r="1980" s="33" customFormat="1" ht="11.1" customHeight="1" x14ac:dyDescent="0.25"/>
    <row r="1981" s="33" customFormat="1" ht="11.1" customHeight="1" x14ac:dyDescent="0.25"/>
    <row r="1982" s="33" customFormat="1" ht="11.1" customHeight="1" x14ac:dyDescent="0.25"/>
    <row r="1983" s="33" customFormat="1" ht="11.1" customHeight="1" x14ac:dyDescent="0.25"/>
    <row r="1984" s="33" customFormat="1" ht="11.1" customHeight="1" x14ac:dyDescent="0.25"/>
    <row r="1985" s="33" customFormat="1" ht="11.1" customHeight="1" x14ac:dyDescent="0.25"/>
    <row r="1986" s="33" customFormat="1" ht="11.1" customHeight="1" x14ac:dyDescent="0.25"/>
    <row r="1987" s="33" customFormat="1" ht="11.1" customHeight="1" x14ac:dyDescent="0.25"/>
    <row r="1988" s="33" customFormat="1" ht="11.1" customHeight="1" x14ac:dyDescent="0.25"/>
    <row r="1989" s="33" customFormat="1" ht="11.1" customHeight="1" x14ac:dyDescent="0.25"/>
    <row r="1990" s="33" customFormat="1" ht="11.1" customHeight="1" x14ac:dyDescent="0.25"/>
    <row r="1991" s="33" customFormat="1" ht="11.1" customHeight="1" x14ac:dyDescent="0.25"/>
    <row r="1992" s="33" customFormat="1" ht="11.1" customHeight="1" x14ac:dyDescent="0.25"/>
    <row r="1993" s="33" customFormat="1" ht="11.1" customHeight="1" x14ac:dyDescent="0.25"/>
    <row r="1994" s="33" customFormat="1" ht="11.1" customHeight="1" x14ac:dyDescent="0.25"/>
    <row r="1995" s="33" customFormat="1" ht="11.1" customHeight="1" x14ac:dyDescent="0.25"/>
    <row r="1996" s="33" customFormat="1" ht="11.1" customHeight="1" x14ac:dyDescent="0.25"/>
    <row r="1997" s="33" customFormat="1" ht="11.1" customHeight="1" x14ac:dyDescent="0.25"/>
    <row r="1998" s="33" customFormat="1" ht="11.1" customHeight="1" x14ac:dyDescent="0.25"/>
    <row r="1999" s="33" customFormat="1" ht="11.1" customHeight="1" x14ac:dyDescent="0.25"/>
    <row r="2000" s="33" customFormat="1" ht="11.1" customHeight="1" x14ac:dyDescent="0.25"/>
    <row r="2001" s="33" customFormat="1" ht="11.1" customHeight="1" x14ac:dyDescent="0.25"/>
    <row r="2002" s="33" customFormat="1" ht="11.1" customHeight="1" x14ac:dyDescent="0.25"/>
    <row r="2003" s="33" customFormat="1" ht="11.1" customHeight="1" x14ac:dyDescent="0.25"/>
    <row r="2004" s="33" customFormat="1" ht="11.1" customHeight="1" x14ac:dyDescent="0.25"/>
    <row r="2005" s="33" customFormat="1" ht="11.1" customHeight="1" x14ac:dyDescent="0.25"/>
    <row r="2006" s="33" customFormat="1" ht="11.1" customHeight="1" x14ac:dyDescent="0.25"/>
    <row r="2007" s="33" customFormat="1" ht="11.1" customHeight="1" x14ac:dyDescent="0.25"/>
    <row r="2008" s="33" customFormat="1" ht="11.1" customHeight="1" x14ac:dyDescent="0.25"/>
    <row r="2009" s="33" customFormat="1" ht="11.1" customHeight="1" x14ac:dyDescent="0.25"/>
    <row r="2010" s="33" customFormat="1" ht="11.1" customHeight="1" x14ac:dyDescent="0.25"/>
    <row r="2011" s="33" customFormat="1" ht="11.1" customHeight="1" x14ac:dyDescent="0.25"/>
    <row r="2012" s="33" customFormat="1" ht="11.1" customHeight="1" x14ac:dyDescent="0.25"/>
    <row r="2013" s="33" customFormat="1" ht="11.1" customHeight="1" x14ac:dyDescent="0.25"/>
    <row r="2014" s="33" customFormat="1" ht="11.1" customHeight="1" x14ac:dyDescent="0.25"/>
    <row r="2015" s="33" customFormat="1" ht="11.1" customHeight="1" x14ac:dyDescent="0.25"/>
    <row r="2016" s="33" customFormat="1" ht="11.1" customHeight="1" x14ac:dyDescent="0.25"/>
    <row r="2017" s="33" customFormat="1" ht="11.1" customHeight="1" x14ac:dyDescent="0.25"/>
    <row r="2018" s="33" customFormat="1" ht="11.1" customHeight="1" x14ac:dyDescent="0.25"/>
    <row r="2019" s="33" customFormat="1" ht="11.1" customHeight="1" x14ac:dyDescent="0.25"/>
    <row r="2020" s="33" customFormat="1" ht="11.1" customHeight="1" x14ac:dyDescent="0.25"/>
    <row r="2021" s="33" customFormat="1" ht="11.1" customHeight="1" x14ac:dyDescent="0.25"/>
    <row r="2022" s="33" customFormat="1" ht="11.1" customHeight="1" x14ac:dyDescent="0.25"/>
    <row r="2023" s="33" customFormat="1" ht="11.1" customHeight="1" x14ac:dyDescent="0.25"/>
    <row r="2024" s="33" customFormat="1" ht="11.1" customHeight="1" x14ac:dyDescent="0.25"/>
    <row r="2025" s="33" customFormat="1" ht="11.1" customHeight="1" x14ac:dyDescent="0.25"/>
    <row r="2026" s="33" customFormat="1" ht="11.1" customHeight="1" x14ac:dyDescent="0.25"/>
    <row r="2027" s="33" customFormat="1" ht="11.1" customHeight="1" x14ac:dyDescent="0.25"/>
    <row r="2028" s="33" customFormat="1" ht="11.1" customHeight="1" x14ac:dyDescent="0.25"/>
    <row r="2029" s="33" customFormat="1" ht="11.1" customHeight="1" x14ac:dyDescent="0.25"/>
    <row r="2030" s="33" customFormat="1" ht="11.1" customHeight="1" x14ac:dyDescent="0.25"/>
    <row r="2031" s="33" customFormat="1" ht="11.1" customHeight="1" x14ac:dyDescent="0.25"/>
    <row r="2032" s="33" customFormat="1" ht="11.1" customHeight="1" x14ac:dyDescent="0.25"/>
    <row r="2033" s="33" customFormat="1" ht="11.1" customHeight="1" x14ac:dyDescent="0.25"/>
    <row r="2034" s="33" customFormat="1" ht="11.1" customHeight="1" x14ac:dyDescent="0.25"/>
    <row r="2035" s="33" customFormat="1" ht="11.1" customHeight="1" x14ac:dyDescent="0.25"/>
    <row r="2036" s="33" customFormat="1" ht="11.1" customHeight="1" x14ac:dyDescent="0.25"/>
    <row r="2037" s="33" customFormat="1" ht="11.1" customHeight="1" x14ac:dyDescent="0.25"/>
    <row r="2038" s="33" customFormat="1" ht="11.1" customHeight="1" x14ac:dyDescent="0.25"/>
    <row r="2039" s="33" customFormat="1" ht="11.1" customHeight="1" x14ac:dyDescent="0.25"/>
    <row r="2040" s="33" customFormat="1" ht="11.1" customHeight="1" x14ac:dyDescent="0.25"/>
    <row r="2041" s="33" customFormat="1" ht="11.1" customHeight="1" x14ac:dyDescent="0.25"/>
    <row r="2042" s="33" customFormat="1" ht="11.1" customHeight="1" x14ac:dyDescent="0.25"/>
    <row r="2043" s="33" customFormat="1" ht="11.1" customHeight="1" x14ac:dyDescent="0.25"/>
    <row r="2044" s="33" customFormat="1" ht="11.1" customHeight="1" x14ac:dyDescent="0.25"/>
    <row r="2045" s="33" customFormat="1" ht="11.1" customHeight="1" x14ac:dyDescent="0.25"/>
    <row r="2046" s="33" customFormat="1" ht="11.1" customHeight="1" x14ac:dyDescent="0.25"/>
    <row r="2047" s="33" customFormat="1" ht="11.1" customHeight="1" x14ac:dyDescent="0.25"/>
    <row r="2048" s="33" customFormat="1" ht="11.1" customHeight="1" x14ac:dyDescent="0.25"/>
    <row r="2049" s="33" customFormat="1" ht="11.1" customHeight="1" x14ac:dyDescent="0.25"/>
    <row r="2050" s="33" customFormat="1" ht="11.1" customHeight="1" x14ac:dyDescent="0.25"/>
    <row r="2051" s="33" customFormat="1" ht="11.1" customHeight="1" x14ac:dyDescent="0.25"/>
    <row r="2052" s="33" customFormat="1" ht="11.1" customHeight="1" x14ac:dyDescent="0.25"/>
    <row r="2053" s="33" customFormat="1" ht="11.1" customHeight="1" x14ac:dyDescent="0.25"/>
    <row r="2054" s="33" customFormat="1" ht="11.1" customHeight="1" x14ac:dyDescent="0.25"/>
    <row r="2055" s="33" customFormat="1" ht="11.1" customHeight="1" x14ac:dyDescent="0.25"/>
    <row r="2056" s="33" customFormat="1" ht="11.1" customHeight="1" x14ac:dyDescent="0.25"/>
    <row r="2057" s="33" customFormat="1" ht="11.1" customHeight="1" x14ac:dyDescent="0.25"/>
    <row r="2058" s="33" customFormat="1" ht="11.1" customHeight="1" x14ac:dyDescent="0.25"/>
    <row r="2059" s="33" customFormat="1" ht="11.1" customHeight="1" x14ac:dyDescent="0.25"/>
    <row r="2060" s="33" customFormat="1" ht="11.1" customHeight="1" x14ac:dyDescent="0.25"/>
    <row r="2061" s="33" customFormat="1" ht="11.1" customHeight="1" x14ac:dyDescent="0.25"/>
    <row r="2062" s="33" customFormat="1" ht="11.1" customHeight="1" x14ac:dyDescent="0.25"/>
    <row r="2063" s="33" customFormat="1" ht="11.1" customHeight="1" x14ac:dyDescent="0.25"/>
    <row r="2064" s="33" customFormat="1" ht="11.1" customHeight="1" x14ac:dyDescent="0.25"/>
    <row r="2065" s="33" customFormat="1" ht="11.1" customHeight="1" x14ac:dyDescent="0.25"/>
    <row r="2066" s="33" customFormat="1" ht="11.1" customHeight="1" x14ac:dyDescent="0.25"/>
    <row r="2067" s="33" customFormat="1" ht="11.1" customHeight="1" x14ac:dyDescent="0.25"/>
    <row r="2068" s="33" customFormat="1" ht="11.1" customHeight="1" x14ac:dyDescent="0.25"/>
    <row r="2069" s="33" customFormat="1" ht="11.1" customHeight="1" x14ac:dyDescent="0.25"/>
    <row r="2070" s="33" customFormat="1" ht="11.1" customHeight="1" x14ac:dyDescent="0.25"/>
    <row r="2071" s="33" customFormat="1" ht="11.1" customHeight="1" x14ac:dyDescent="0.25"/>
    <row r="2072" s="33" customFormat="1" ht="11.1" customHeight="1" x14ac:dyDescent="0.25"/>
    <row r="2073" s="33" customFormat="1" ht="11.1" customHeight="1" x14ac:dyDescent="0.25"/>
    <row r="2074" s="33" customFormat="1" ht="11.1" customHeight="1" x14ac:dyDescent="0.25"/>
    <row r="2075" s="33" customFormat="1" ht="11.1" customHeight="1" x14ac:dyDescent="0.25"/>
    <row r="2076" s="33" customFormat="1" ht="11.1" customHeight="1" x14ac:dyDescent="0.25"/>
    <row r="2077" s="33" customFormat="1" ht="11.1" customHeight="1" x14ac:dyDescent="0.25"/>
    <row r="2078" s="33" customFormat="1" ht="11.1" customHeight="1" x14ac:dyDescent="0.25"/>
    <row r="2079" s="33" customFormat="1" ht="11.1" customHeight="1" x14ac:dyDescent="0.25"/>
    <row r="2080" s="33" customFormat="1" ht="11.1" customHeight="1" x14ac:dyDescent="0.25"/>
    <row r="2081" s="33" customFormat="1" ht="11.1" customHeight="1" x14ac:dyDescent="0.25"/>
    <row r="2082" s="33" customFormat="1" ht="11.1" customHeight="1" x14ac:dyDescent="0.25"/>
    <row r="2083" s="33" customFormat="1" ht="11.1" customHeight="1" x14ac:dyDescent="0.25"/>
    <row r="2084" s="33" customFormat="1" ht="11.1" customHeight="1" x14ac:dyDescent="0.25"/>
    <row r="2085" s="33" customFormat="1" ht="11.1" customHeight="1" x14ac:dyDescent="0.25"/>
    <row r="2086" s="33" customFormat="1" ht="11.1" customHeight="1" x14ac:dyDescent="0.25"/>
    <row r="2087" s="33" customFormat="1" ht="11.1" customHeight="1" x14ac:dyDescent="0.25"/>
    <row r="2088" s="33" customFormat="1" ht="11.1" customHeight="1" x14ac:dyDescent="0.25"/>
    <row r="2089" s="33" customFormat="1" ht="11.1" customHeight="1" x14ac:dyDescent="0.25"/>
    <row r="2090" s="33" customFormat="1" ht="11.1" customHeight="1" x14ac:dyDescent="0.25"/>
    <row r="2091" s="33" customFormat="1" ht="11.1" customHeight="1" x14ac:dyDescent="0.25"/>
    <row r="2092" s="33" customFormat="1" ht="11.1" customHeight="1" x14ac:dyDescent="0.25"/>
    <row r="2093" s="33" customFormat="1" ht="11.1" customHeight="1" x14ac:dyDescent="0.25"/>
    <row r="2094" s="33" customFormat="1" ht="11.1" customHeight="1" x14ac:dyDescent="0.25"/>
    <row r="2095" s="33" customFormat="1" ht="11.1" customHeight="1" x14ac:dyDescent="0.25"/>
    <row r="2096" s="33" customFormat="1" ht="11.1" customHeight="1" x14ac:dyDescent="0.25"/>
    <row r="2097" s="33" customFormat="1" ht="11.1" customHeight="1" x14ac:dyDescent="0.25"/>
    <row r="2098" s="33" customFormat="1" ht="11.1" customHeight="1" x14ac:dyDescent="0.25"/>
    <row r="2099" s="33" customFormat="1" ht="11.1" customHeight="1" x14ac:dyDescent="0.25"/>
    <row r="2100" s="33" customFormat="1" ht="11.1" customHeight="1" x14ac:dyDescent="0.25"/>
    <row r="2101" s="33" customFormat="1" ht="11.1" customHeight="1" x14ac:dyDescent="0.25"/>
    <row r="2102" s="33" customFormat="1" ht="11.1" customHeight="1" x14ac:dyDescent="0.25"/>
    <row r="2103" s="33" customFormat="1" ht="11.1" customHeight="1" x14ac:dyDescent="0.25"/>
    <row r="2104" s="33" customFormat="1" ht="11.1" customHeight="1" x14ac:dyDescent="0.25"/>
    <row r="2105" s="33" customFormat="1" ht="11.1" customHeight="1" x14ac:dyDescent="0.25"/>
    <row r="2106" s="33" customFormat="1" ht="11.1" customHeight="1" x14ac:dyDescent="0.25"/>
    <row r="2107" s="33" customFormat="1" ht="11.1" customHeight="1" x14ac:dyDescent="0.25"/>
    <row r="2108" s="33" customFormat="1" ht="11.1" customHeight="1" x14ac:dyDescent="0.25"/>
    <row r="2109" s="33" customFormat="1" ht="11.1" customHeight="1" x14ac:dyDescent="0.25"/>
    <row r="2110" s="33" customFormat="1" ht="11.1" customHeight="1" x14ac:dyDescent="0.25"/>
    <row r="2111" s="33" customFormat="1" ht="11.1" customHeight="1" x14ac:dyDescent="0.25"/>
    <row r="2112" s="33" customFormat="1" ht="11.1" customHeight="1" x14ac:dyDescent="0.25"/>
    <row r="2113" s="33" customFormat="1" ht="11.1" customHeight="1" x14ac:dyDescent="0.25"/>
    <row r="2114" s="33" customFormat="1" ht="11.1" customHeight="1" x14ac:dyDescent="0.25"/>
    <row r="2115" s="33" customFormat="1" ht="11.1" customHeight="1" x14ac:dyDescent="0.25"/>
    <row r="2116" s="33" customFormat="1" ht="11.1" customHeight="1" x14ac:dyDescent="0.25"/>
    <row r="2117" s="33" customFormat="1" ht="11.1" customHeight="1" x14ac:dyDescent="0.25"/>
    <row r="2118" s="33" customFormat="1" ht="11.1" customHeight="1" x14ac:dyDescent="0.25"/>
    <row r="2119" s="33" customFormat="1" ht="11.1" customHeight="1" x14ac:dyDescent="0.25"/>
    <row r="2120" s="33" customFormat="1" ht="11.1" customHeight="1" x14ac:dyDescent="0.25"/>
    <row r="2121" s="33" customFormat="1" ht="11.1" customHeight="1" x14ac:dyDescent="0.25"/>
    <row r="2122" s="33" customFormat="1" ht="11.1" customHeight="1" x14ac:dyDescent="0.25"/>
    <row r="2123" s="33" customFormat="1" ht="11.1" customHeight="1" x14ac:dyDescent="0.25"/>
    <row r="2124" s="33" customFormat="1" ht="11.1" customHeight="1" x14ac:dyDescent="0.25"/>
    <row r="2125" s="33" customFormat="1" ht="11.1" customHeight="1" x14ac:dyDescent="0.25"/>
    <row r="2126" s="33" customFormat="1" ht="11.1" customHeight="1" x14ac:dyDescent="0.25"/>
    <row r="2127" s="33" customFormat="1" ht="11.1" customHeight="1" x14ac:dyDescent="0.25"/>
    <row r="2128" s="33" customFormat="1" ht="11.1" customHeight="1" x14ac:dyDescent="0.25"/>
    <row r="2129" s="33" customFormat="1" ht="11.1" customHeight="1" x14ac:dyDescent="0.25"/>
    <row r="2130" s="33" customFormat="1" ht="11.1" customHeight="1" x14ac:dyDescent="0.25"/>
    <row r="2131" s="33" customFormat="1" ht="11.1" customHeight="1" x14ac:dyDescent="0.25"/>
    <row r="2132" s="33" customFormat="1" ht="11.1" customHeight="1" x14ac:dyDescent="0.25"/>
    <row r="2133" s="33" customFormat="1" ht="11.1" customHeight="1" x14ac:dyDescent="0.25"/>
    <row r="2134" s="33" customFormat="1" ht="11.1" customHeight="1" x14ac:dyDescent="0.25"/>
    <row r="2135" s="33" customFormat="1" ht="11.1" customHeight="1" x14ac:dyDescent="0.25"/>
    <row r="2136" s="33" customFormat="1" ht="11.1" customHeight="1" x14ac:dyDescent="0.25"/>
    <row r="2137" s="33" customFormat="1" ht="11.1" customHeight="1" x14ac:dyDescent="0.25"/>
    <row r="2138" s="33" customFormat="1" ht="11.1" customHeight="1" x14ac:dyDescent="0.25"/>
    <row r="2139" s="33" customFormat="1" ht="11.1" customHeight="1" x14ac:dyDescent="0.25"/>
    <row r="2140" s="33" customFormat="1" ht="11.1" customHeight="1" x14ac:dyDescent="0.25"/>
    <row r="2141" s="33" customFormat="1" ht="11.1" customHeight="1" x14ac:dyDescent="0.25"/>
    <row r="2142" s="33" customFormat="1" ht="11.1" customHeight="1" x14ac:dyDescent="0.25"/>
    <row r="2143" s="33" customFormat="1" ht="11.1" customHeight="1" x14ac:dyDescent="0.25"/>
    <row r="2144" s="33" customFormat="1" ht="11.1" customHeight="1" x14ac:dyDescent="0.25"/>
    <row r="2145" s="33" customFormat="1" ht="11.1" customHeight="1" x14ac:dyDescent="0.25"/>
    <row r="2146" s="33" customFormat="1" ht="11.1" customHeight="1" x14ac:dyDescent="0.25"/>
    <row r="2147" s="33" customFormat="1" ht="11.1" customHeight="1" x14ac:dyDescent="0.25"/>
    <row r="2148" s="33" customFormat="1" ht="11.1" customHeight="1" x14ac:dyDescent="0.25"/>
    <row r="2149" s="33" customFormat="1" ht="11.1" customHeight="1" x14ac:dyDescent="0.25"/>
    <row r="2150" s="33" customFormat="1" ht="11.1" customHeight="1" x14ac:dyDescent="0.25"/>
    <row r="2151" s="33" customFormat="1" ht="11.1" customHeight="1" x14ac:dyDescent="0.25"/>
    <row r="2152" s="33" customFormat="1" ht="11.1" customHeight="1" x14ac:dyDescent="0.25"/>
    <row r="2153" s="33" customFormat="1" ht="11.1" customHeight="1" x14ac:dyDescent="0.25"/>
    <row r="2154" s="33" customFormat="1" ht="11.1" customHeight="1" x14ac:dyDescent="0.25"/>
    <row r="2155" s="33" customFormat="1" ht="11.1" customHeight="1" x14ac:dyDescent="0.25"/>
    <row r="2156" s="33" customFormat="1" ht="11.1" customHeight="1" x14ac:dyDescent="0.25"/>
    <row r="2157" s="33" customFormat="1" ht="11.1" customHeight="1" x14ac:dyDescent="0.25"/>
    <row r="2158" s="33" customFormat="1" ht="11.1" customHeight="1" x14ac:dyDescent="0.25"/>
    <row r="2159" s="33" customFormat="1" ht="11.1" customHeight="1" x14ac:dyDescent="0.25"/>
    <row r="2160" s="33" customFormat="1" ht="11.1" customHeight="1" x14ac:dyDescent="0.25"/>
    <row r="2161" s="33" customFormat="1" ht="11.1" customHeight="1" x14ac:dyDescent="0.25"/>
    <row r="2162" s="33" customFormat="1" ht="11.1" customHeight="1" x14ac:dyDescent="0.25"/>
    <row r="2163" s="33" customFormat="1" ht="11.1" customHeight="1" x14ac:dyDescent="0.25"/>
    <row r="2164" s="33" customFormat="1" ht="11.1" customHeight="1" x14ac:dyDescent="0.25"/>
    <row r="2165" s="33" customFormat="1" ht="11.1" customHeight="1" x14ac:dyDescent="0.25"/>
    <row r="2166" s="33" customFormat="1" ht="11.1" customHeight="1" x14ac:dyDescent="0.25"/>
    <row r="2167" s="33" customFormat="1" ht="11.1" customHeight="1" x14ac:dyDescent="0.25"/>
  </sheetData>
  <sheetProtection algorithmName="SHA-512" hashValue="bjq9TdUVMOAEe/RZqqv/P02MEPdtvhan0ROTVI3tjnyYo89JEeOGPky/eYsEfmHR/CCfMFR6MVfq00OBt9oXyw==" saltValue="WmbFdh97Tcs7AWk+ebkGew==" spinCount="100000" sheet="1" objects="1" scenarios="1" formatColumns="0" formatRows="0"/>
  <mergeCells count="37">
    <mergeCell ref="B4:B5"/>
    <mergeCell ref="C4:C6"/>
    <mergeCell ref="D4:D6"/>
    <mergeCell ref="E4:E6"/>
    <mergeCell ref="F4:F6"/>
    <mergeCell ref="G3:G6"/>
    <mergeCell ref="H3:H6"/>
    <mergeCell ref="I3:I6"/>
    <mergeCell ref="O3:O6"/>
    <mergeCell ref="J3:J6"/>
    <mergeCell ref="K3:K6"/>
    <mergeCell ref="L3:L6"/>
    <mergeCell ref="M3:M6"/>
    <mergeCell ref="N3:N6"/>
    <mergeCell ref="AA3:AA6"/>
    <mergeCell ref="P3:P6"/>
    <mergeCell ref="Q3:Q6"/>
    <mergeCell ref="R3:R6"/>
    <mergeCell ref="S3:S6"/>
    <mergeCell ref="Y3:Y6"/>
    <mergeCell ref="Z3:Z6"/>
    <mergeCell ref="T3:T6"/>
    <mergeCell ref="U3:U6"/>
    <mergeCell ref="V3:V6"/>
    <mergeCell ref="W3:W6"/>
    <mergeCell ref="X3:X6"/>
    <mergeCell ref="A1:A3"/>
    <mergeCell ref="C1:C3"/>
    <mergeCell ref="D1:D3"/>
    <mergeCell ref="E1:E3"/>
    <mergeCell ref="F1:F3"/>
    <mergeCell ref="B2:B3"/>
    <mergeCell ref="AB3:AB6"/>
    <mergeCell ref="AC3:AC6"/>
    <mergeCell ref="AD3:AD6"/>
    <mergeCell ref="AE3:AE6"/>
    <mergeCell ref="AF3:AF6"/>
  </mergeCells>
  <conditionalFormatting sqref="B2:B3">
    <cfRule type="cellIs" dxfId="2" priority="1" stopIfTrue="1" operator="equal">
      <formula>"Out of Balance"</formula>
    </cfRule>
  </conditionalFormatting>
  <conditionalFormatting sqref="B4:B5">
    <cfRule type="cellIs" dxfId="1" priority="2" stopIfTrue="1" operator="equal">
      <formula>"Enter Bldg Space, Line 89"</formula>
    </cfRule>
  </conditionalFormatting>
  <conditionalFormatting sqref="C13:C15 D24:D30 C33:C37 C40:C42 F45:F55 C58:C62 F59:F62 C65 C67:C76 C78 C80:C89 C91:C94">
    <cfRule type="cellIs" dxfId="0" priority="3" stopIfTrue="1" operator="equal">
      <formula>"Over Allocated"</formula>
    </cfRule>
  </conditionalFormatting>
  <printOptions horizontalCentered="1" headings="1" gridLines="1"/>
  <pageMargins left="0.25" right="0.25" top="1.38" bottom="0.5" header="0.47" footer="0"/>
  <pageSetup scale="49" fitToWidth="3" fitToHeight="5" orientation="landscape" verticalDpi="4294967292" r:id="rId1"/>
  <headerFooter alignWithMargins="0">
    <oddHeader>&amp;C&amp;"Arial,Bold"&amp;16DHS DIVISION OF AGING SERVICES 
UNIFORM COST METHODOLOGY
Support Outputs
SFY 2024</oddHeader>
    <oddFooter>&amp;RPage &amp;P of &amp;N</oddFooter>
  </headerFooter>
  <rowBreaks count="2" manualBreakCount="2">
    <brk id="97" max="16383" man="1"/>
    <brk id="119" max="16383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8A862-1808-4389-97E9-3954C18E329D}">
  <dimension ref="A1:A94"/>
  <sheetViews>
    <sheetView showGridLines="0" topLeftCell="A59" workbookViewId="0">
      <selection activeCell="A77" sqref="A77"/>
    </sheetView>
  </sheetViews>
  <sheetFormatPr defaultRowHeight="15" x14ac:dyDescent="0.2"/>
  <cols>
    <col min="1" max="1" width="68.5703125" style="2" customWidth="1"/>
  </cols>
  <sheetData>
    <row r="1" spans="1:1" ht="39.950000000000003" customHeight="1" thickBot="1" x14ac:dyDescent="0.3">
      <c r="A1" s="145" t="s">
        <v>307</v>
      </c>
    </row>
    <row r="2" spans="1:1" x14ac:dyDescent="0.2">
      <c r="A2" s="146" t="s">
        <v>308</v>
      </c>
    </row>
    <row r="3" spans="1:1" x14ac:dyDescent="0.2">
      <c r="A3" s="69" t="s">
        <v>192</v>
      </c>
    </row>
    <row r="4" spans="1:1" x14ac:dyDescent="0.2">
      <c r="A4" s="69" t="s">
        <v>193</v>
      </c>
    </row>
    <row r="5" spans="1:1" x14ac:dyDescent="0.2">
      <c r="A5" s="69" t="s">
        <v>194</v>
      </c>
    </row>
    <row r="6" spans="1:1" x14ac:dyDescent="0.2">
      <c r="A6" s="69" t="s">
        <v>195</v>
      </c>
    </row>
    <row r="7" spans="1:1" x14ac:dyDescent="0.2">
      <c r="A7" s="69" t="s">
        <v>309</v>
      </c>
    </row>
    <row r="8" spans="1:1" x14ac:dyDescent="0.2">
      <c r="A8" s="69" t="s">
        <v>196</v>
      </c>
    </row>
    <row r="9" spans="1:1" x14ac:dyDescent="0.2">
      <c r="A9" s="69" t="s">
        <v>197</v>
      </c>
    </row>
    <row r="10" spans="1:1" x14ac:dyDescent="0.2">
      <c r="A10" s="69" t="s">
        <v>198</v>
      </c>
    </row>
    <row r="11" spans="1:1" x14ac:dyDescent="0.2">
      <c r="A11" s="69" t="s">
        <v>199</v>
      </c>
    </row>
    <row r="12" spans="1:1" x14ac:dyDescent="0.2">
      <c r="A12" s="69" t="s">
        <v>200</v>
      </c>
    </row>
    <row r="13" spans="1:1" x14ac:dyDescent="0.2">
      <c r="A13" s="69" t="s">
        <v>201</v>
      </c>
    </row>
    <row r="14" spans="1:1" x14ac:dyDescent="0.2">
      <c r="A14" s="69" t="s">
        <v>202</v>
      </c>
    </row>
    <row r="15" spans="1:1" x14ac:dyDescent="0.2">
      <c r="A15" s="69" t="s">
        <v>310</v>
      </c>
    </row>
    <row r="16" spans="1:1" x14ac:dyDescent="0.2">
      <c r="A16" s="69" t="s">
        <v>203</v>
      </c>
    </row>
    <row r="17" spans="1:1" x14ac:dyDescent="0.2">
      <c r="A17" s="69" t="s">
        <v>204</v>
      </c>
    </row>
    <row r="18" spans="1:1" x14ac:dyDescent="0.2">
      <c r="A18" s="69" t="s">
        <v>205</v>
      </c>
    </row>
    <row r="19" spans="1:1" x14ac:dyDescent="0.2">
      <c r="A19" s="69" t="s">
        <v>206</v>
      </c>
    </row>
    <row r="20" spans="1:1" x14ac:dyDescent="0.2">
      <c r="A20" s="69" t="s">
        <v>207</v>
      </c>
    </row>
    <row r="21" spans="1:1" x14ac:dyDescent="0.2">
      <c r="A21" s="69" t="s">
        <v>208</v>
      </c>
    </row>
    <row r="22" spans="1:1" x14ac:dyDescent="0.2">
      <c r="A22" s="69" t="s">
        <v>311</v>
      </c>
    </row>
    <row r="23" spans="1:1" x14ac:dyDescent="0.2">
      <c r="A23" s="69" t="s">
        <v>210</v>
      </c>
    </row>
    <row r="24" spans="1:1" x14ac:dyDescent="0.2">
      <c r="A24" s="69" t="s">
        <v>211</v>
      </c>
    </row>
    <row r="25" spans="1:1" x14ac:dyDescent="0.2">
      <c r="A25" s="69" t="s">
        <v>214</v>
      </c>
    </row>
    <row r="26" spans="1:1" x14ac:dyDescent="0.2">
      <c r="A26" s="69" t="s">
        <v>212</v>
      </c>
    </row>
    <row r="27" spans="1:1" x14ac:dyDescent="0.2">
      <c r="A27" s="69" t="s">
        <v>213</v>
      </c>
    </row>
    <row r="28" spans="1:1" x14ac:dyDescent="0.2">
      <c r="A28" s="69" t="s">
        <v>312</v>
      </c>
    </row>
    <row r="29" spans="1:1" x14ac:dyDescent="0.2">
      <c r="A29" s="69" t="s">
        <v>215</v>
      </c>
    </row>
    <row r="30" spans="1:1" x14ac:dyDescent="0.2">
      <c r="A30" s="69" t="s">
        <v>216</v>
      </c>
    </row>
    <row r="31" spans="1:1" x14ac:dyDescent="0.2">
      <c r="A31" s="69" t="s">
        <v>217</v>
      </c>
    </row>
    <row r="32" spans="1:1" x14ac:dyDescent="0.2">
      <c r="A32" s="69" t="s">
        <v>218</v>
      </c>
    </row>
    <row r="33" spans="1:1" x14ac:dyDescent="0.2">
      <c r="A33" s="69" t="s">
        <v>313</v>
      </c>
    </row>
    <row r="34" spans="1:1" x14ac:dyDescent="0.2">
      <c r="A34" s="69" t="s">
        <v>219</v>
      </c>
    </row>
    <row r="35" spans="1:1" x14ac:dyDescent="0.2">
      <c r="A35" s="69" t="s">
        <v>220</v>
      </c>
    </row>
    <row r="36" spans="1:1" x14ac:dyDescent="0.2">
      <c r="A36" s="69" t="s">
        <v>221</v>
      </c>
    </row>
    <row r="37" spans="1:1" x14ac:dyDescent="0.2">
      <c r="A37" s="69" t="s">
        <v>222</v>
      </c>
    </row>
    <row r="38" spans="1:1" x14ac:dyDescent="0.2">
      <c r="A38" s="69" t="s">
        <v>314</v>
      </c>
    </row>
    <row r="39" spans="1:1" x14ac:dyDescent="0.2">
      <c r="A39" s="69" t="s">
        <v>223</v>
      </c>
    </row>
    <row r="40" spans="1:1" x14ac:dyDescent="0.2">
      <c r="A40" s="69" t="s">
        <v>224</v>
      </c>
    </row>
    <row r="41" spans="1:1" x14ac:dyDescent="0.2">
      <c r="A41" s="69" t="s">
        <v>227</v>
      </c>
    </row>
    <row r="42" spans="1:1" x14ac:dyDescent="0.2">
      <c r="A42" s="69" t="s">
        <v>225</v>
      </c>
    </row>
    <row r="43" spans="1:1" x14ac:dyDescent="0.2">
      <c r="A43" s="69" t="s">
        <v>226</v>
      </c>
    </row>
    <row r="44" spans="1:1" x14ac:dyDescent="0.2">
      <c r="A44" s="69" t="s">
        <v>315</v>
      </c>
    </row>
    <row r="45" spans="1:1" x14ac:dyDescent="0.2">
      <c r="A45" s="69" t="s">
        <v>230</v>
      </c>
    </row>
    <row r="46" spans="1:1" x14ac:dyDescent="0.2">
      <c r="A46" s="69" t="s">
        <v>231</v>
      </c>
    </row>
    <row r="47" spans="1:1" x14ac:dyDescent="0.2">
      <c r="A47" s="69" t="s">
        <v>232</v>
      </c>
    </row>
    <row r="48" spans="1:1" x14ac:dyDescent="0.2">
      <c r="A48" s="69" t="s">
        <v>316</v>
      </c>
    </row>
    <row r="49" spans="1:1" x14ac:dyDescent="0.2">
      <c r="A49" s="69" t="s">
        <v>317</v>
      </c>
    </row>
    <row r="50" spans="1:1" x14ac:dyDescent="0.2">
      <c r="A50" s="69" t="s">
        <v>318</v>
      </c>
    </row>
    <row r="51" spans="1:1" x14ac:dyDescent="0.2">
      <c r="A51" s="69" t="s">
        <v>233</v>
      </c>
    </row>
    <row r="52" spans="1:1" x14ac:dyDescent="0.2">
      <c r="A52" s="69" t="s">
        <v>234</v>
      </c>
    </row>
    <row r="53" spans="1:1" x14ac:dyDescent="0.2">
      <c r="A53" s="69" t="s">
        <v>235</v>
      </c>
    </row>
    <row r="54" spans="1:1" x14ac:dyDescent="0.2">
      <c r="A54" s="69" t="s">
        <v>236</v>
      </c>
    </row>
    <row r="55" spans="1:1" x14ac:dyDescent="0.2">
      <c r="A55" s="69" t="s">
        <v>237</v>
      </c>
    </row>
    <row r="56" spans="1:1" x14ac:dyDescent="0.2">
      <c r="A56" s="69" t="s">
        <v>238</v>
      </c>
    </row>
    <row r="57" spans="1:1" x14ac:dyDescent="0.2">
      <c r="A57" s="69" t="s">
        <v>239</v>
      </c>
    </row>
    <row r="58" spans="1:1" x14ac:dyDescent="0.2">
      <c r="A58" s="69" t="s">
        <v>240</v>
      </c>
    </row>
    <row r="59" spans="1:1" x14ac:dyDescent="0.2">
      <c r="A59" s="69" t="s">
        <v>241</v>
      </c>
    </row>
    <row r="60" spans="1:1" x14ac:dyDescent="0.2">
      <c r="A60" s="69" t="s">
        <v>242</v>
      </c>
    </row>
    <row r="61" spans="1:1" x14ac:dyDescent="0.2">
      <c r="A61" s="69" t="s">
        <v>243</v>
      </c>
    </row>
    <row r="62" spans="1:1" x14ac:dyDescent="0.2">
      <c r="A62" s="69" t="s">
        <v>244</v>
      </c>
    </row>
    <row r="63" spans="1:1" x14ac:dyDescent="0.2">
      <c r="A63" s="69" t="s">
        <v>245</v>
      </c>
    </row>
    <row r="64" spans="1:1" x14ac:dyDescent="0.2">
      <c r="A64" s="69" t="s">
        <v>246</v>
      </c>
    </row>
    <row r="65" spans="1:1" x14ac:dyDescent="0.2">
      <c r="A65" s="69" t="s">
        <v>247</v>
      </c>
    </row>
    <row r="66" spans="1:1" x14ac:dyDescent="0.2">
      <c r="A66" s="69" t="s">
        <v>248</v>
      </c>
    </row>
    <row r="67" spans="1:1" x14ac:dyDescent="0.2">
      <c r="A67" s="69" t="s">
        <v>249</v>
      </c>
    </row>
    <row r="68" spans="1:1" x14ac:dyDescent="0.2">
      <c r="A68" s="69" t="s">
        <v>250</v>
      </c>
    </row>
    <row r="69" spans="1:1" x14ac:dyDescent="0.2">
      <c r="A69" s="69" t="s">
        <v>251</v>
      </c>
    </row>
    <row r="70" spans="1:1" x14ac:dyDescent="0.2">
      <c r="A70" s="69" t="s">
        <v>252</v>
      </c>
    </row>
    <row r="71" spans="1:1" x14ac:dyDescent="0.2">
      <c r="A71" s="69" t="s">
        <v>253</v>
      </c>
    </row>
    <row r="72" spans="1:1" x14ac:dyDescent="0.2">
      <c r="A72" s="69" t="s">
        <v>254</v>
      </c>
    </row>
    <row r="73" spans="1:1" x14ac:dyDescent="0.2">
      <c r="A73" s="69" t="s">
        <v>319</v>
      </c>
    </row>
    <row r="74" spans="1:1" x14ac:dyDescent="0.2">
      <c r="A74" s="69" t="s">
        <v>320</v>
      </c>
    </row>
    <row r="75" spans="1:1" x14ac:dyDescent="0.2">
      <c r="A75" s="69" t="s">
        <v>256</v>
      </c>
    </row>
    <row r="76" spans="1:1" x14ac:dyDescent="0.2">
      <c r="A76" s="69" t="s">
        <v>257</v>
      </c>
    </row>
    <row r="77" spans="1:1" x14ac:dyDescent="0.2">
      <c r="A77" s="69" t="s">
        <v>258</v>
      </c>
    </row>
    <row r="78" spans="1:1" x14ac:dyDescent="0.2">
      <c r="A78" s="69" t="s">
        <v>259</v>
      </c>
    </row>
    <row r="79" spans="1:1" x14ac:dyDescent="0.2">
      <c r="A79" s="69" t="s">
        <v>260</v>
      </c>
    </row>
    <row r="80" spans="1:1" x14ac:dyDescent="0.2">
      <c r="A80" s="69" t="s">
        <v>321</v>
      </c>
    </row>
    <row r="81" spans="1:1" x14ac:dyDescent="0.2">
      <c r="A81" s="69" t="s">
        <v>261</v>
      </c>
    </row>
    <row r="82" spans="1:1" x14ac:dyDescent="0.2">
      <c r="A82" s="69" t="s">
        <v>322</v>
      </c>
    </row>
    <row r="83" spans="1:1" x14ac:dyDescent="0.2">
      <c r="A83" s="69" t="s">
        <v>262</v>
      </c>
    </row>
    <row r="84" spans="1:1" x14ac:dyDescent="0.2">
      <c r="A84" s="69" t="s">
        <v>263</v>
      </c>
    </row>
    <row r="85" spans="1:1" x14ac:dyDescent="0.2">
      <c r="A85" s="69" t="s">
        <v>264</v>
      </c>
    </row>
    <row r="86" spans="1:1" x14ac:dyDescent="0.2">
      <c r="A86" s="69" t="s">
        <v>265</v>
      </c>
    </row>
    <row r="87" spans="1:1" x14ac:dyDescent="0.2">
      <c r="A87" s="69" t="s">
        <v>266</v>
      </c>
    </row>
    <row r="88" spans="1:1" x14ac:dyDescent="0.2">
      <c r="A88" s="69" t="s">
        <v>267</v>
      </c>
    </row>
    <row r="89" spans="1:1" x14ac:dyDescent="0.2">
      <c r="A89" s="69" t="s">
        <v>268</v>
      </c>
    </row>
    <row r="90" spans="1:1" x14ac:dyDescent="0.2">
      <c r="A90" s="69" t="s">
        <v>269</v>
      </c>
    </row>
    <row r="91" spans="1:1" x14ac:dyDescent="0.2">
      <c r="A91" s="69" t="s">
        <v>270</v>
      </c>
    </row>
    <row r="92" spans="1:1" x14ac:dyDescent="0.2">
      <c r="A92" s="69" t="s">
        <v>323</v>
      </c>
    </row>
    <row r="93" spans="1:1" x14ac:dyDescent="0.2">
      <c r="A93" s="69" t="s">
        <v>271</v>
      </c>
    </row>
    <row r="94" spans="1:1" x14ac:dyDescent="0.2">
      <c r="A94" s="69" t="s">
        <v>272</v>
      </c>
    </row>
  </sheetData>
  <sheetProtection algorithmName="SHA-512" hashValue="/7ZTdxMOI77anh2jWgu0uOxtIRRt2uK+NVCCJTJnb20bNjI3+M9kdB0lT9IMCRkXsau4MGQaVlrOolSl0IWvqA==" saltValue="PhxcmqZhTWM6lR5ZcFgtnw==" spinCount="100000" sheet="1" objects="1" scenarios="1"/>
  <sortState xmlns:xlrd2="http://schemas.microsoft.com/office/spreadsheetml/2017/richdata2" ref="A3:A94">
    <sortCondition ref="A2:A9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5746D722DB8D489E9F077A96CE96DC" ma:contentTypeVersion="10" ma:contentTypeDescription="Create a new document." ma:contentTypeScope="" ma:versionID="8c8548302cffe70720448a7154947a30">
  <xsd:schema xmlns:xsd="http://www.w3.org/2001/XMLSchema" xmlns:xs="http://www.w3.org/2001/XMLSchema" xmlns:p="http://schemas.microsoft.com/office/2006/metadata/properties" xmlns:ns2="12798c4b-b379-4e67-b550-a386937eb68e" xmlns:ns3="56793da1-b356-4e46-9753-eecde2e73364" targetNamespace="http://schemas.microsoft.com/office/2006/metadata/properties" ma:root="true" ma:fieldsID="933d4572fb79d941e2ff410d370bc341" ns2:_="" ns3:_="">
    <xsd:import namespace="12798c4b-b379-4e67-b550-a386937eb68e"/>
    <xsd:import namespace="56793da1-b356-4e46-9753-eecde2e733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798c4b-b379-4e67-b550-a386937eb6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793da1-b356-4e46-9753-eecde2e7336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5DD3BA-3ADD-4968-B9B8-7CD0F5D721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58E35B-2257-45BA-885E-C08622ADA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798c4b-b379-4e67-b550-a386937eb68e"/>
    <ds:schemaRef ds:uri="56793da1-b356-4e46-9753-eecde2e733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026B56-3CD3-417D-9247-A311D512E45F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Cover</vt:lpstr>
      <vt:lpstr>Quick Start Guide</vt:lpstr>
      <vt:lpstr>Inputs--&gt;</vt:lpstr>
      <vt:lpstr>PERSONNEL_INPUTS</vt:lpstr>
      <vt:lpstr>SUPPORT_INPUTS</vt:lpstr>
      <vt:lpstr>Outputs--&gt;</vt:lpstr>
      <vt:lpstr>PERSONNEL_OUTPUTS</vt:lpstr>
      <vt:lpstr>SUPPORT_OUTPUTS</vt:lpstr>
      <vt:lpstr>Services</vt:lpstr>
      <vt:lpstr>PERSONNEL_OUTPUTS!Choose_A_Service</vt:lpstr>
      <vt:lpstr>Cover!Print_Area</vt:lpstr>
      <vt:lpstr>'Inputs--&gt;'!Print_Area</vt:lpstr>
      <vt:lpstr>'Outputs--&gt;'!Print_Area</vt:lpstr>
      <vt:lpstr>PERSONNEL_INPUTS!Print_Area</vt:lpstr>
      <vt:lpstr>PERSONNEL_OUTPUTS!Print_Area</vt:lpstr>
      <vt:lpstr>'Quick Start Guide'!Print_Area</vt:lpstr>
      <vt:lpstr>SUPPORT_INPUTS!Print_Area</vt:lpstr>
      <vt:lpstr>SUPPORT_OUTPUTS!Print_Area</vt:lpstr>
      <vt:lpstr>PERSONNEL_INPUTS!Print_Area_MI</vt:lpstr>
      <vt:lpstr>PERSONNEL_OUTPUTS!Print_Area_MI</vt:lpstr>
      <vt:lpstr>SUPPORT_INPUTS!Print_Area_MI</vt:lpstr>
      <vt:lpstr>SUPPORT_OUTPUTS!Print_Area_MI</vt:lpstr>
      <vt:lpstr>PERSONNEL_INPUTS!Print_Titles</vt:lpstr>
      <vt:lpstr>PERSONNEL_OUTPUTS!Print_Titles</vt:lpstr>
      <vt:lpstr>SUPPORT_INPUTS!Print_Titles</vt:lpstr>
      <vt:lpstr>SUPPORT_OUTPUTS!Print_Titles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Firmwide Technology</dc:creator>
  <cp:keywords/>
  <dc:description/>
  <cp:lastModifiedBy>Sharpe, Kellee</cp:lastModifiedBy>
  <cp:revision/>
  <dcterms:created xsi:type="dcterms:W3CDTF">1998-11-29T19:47:06Z</dcterms:created>
  <dcterms:modified xsi:type="dcterms:W3CDTF">2024-11-22T19:46:39Z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0x010100E95746D722DB8D489E9F077A96CE96DC</vt:lpwstr>
  </property>
</Properties>
</file>